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80" yWindow="460" windowWidth="17460" windowHeight="16260" tabRatio="500"/>
  </bookViews>
  <sheets>
    <sheet name="Population" sheetId="1" r:id="rId1"/>
  </sheets>
  <definedNames>
    <definedName name="_xlnm._FilterDatabase" localSheetId="0" hidden="1">Population!$Q$3:$Q$3144</definedName>
    <definedName name="_xlnm.Extract" localSheetId="0">Population!$AI$5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668" i="1" l="1"/>
  <c r="S2" i="1"/>
  <c r="S4" i="1"/>
  <c r="T3668" i="1"/>
  <c r="S3667" i="1"/>
  <c r="T3667" i="1"/>
  <c r="S3636" i="1"/>
  <c r="T3636" i="1"/>
  <c r="S3635" i="1"/>
  <c r="T3635" i="1"/>
  <c r="S3604" i="1"/>
  <c r="T3604" i="1"/>
  <c r="S3603" i="1"/>
  <c r="T3603" i="1"/>
  <c r="S3572" i="1"/>
  <c r="T3572" i="1"/>
  <c r="S3571" i="1"/>
  <c r="T3571" i="1"/>
  <c r="S3540" i="1"/>
  <c r="T3540" i="1"/>
  <c r="S3539" i="1"/>
  <c r="T3539" i="1"/>
  <c r="S3508" i="1"/>
  <c r="T3508" i="1"/>
  <c r="S3507" i="1"/>
  <c r="T3507" i="1"/>
  <c r="S3476" i="1"/>
  <c r="T3476" i="1"/>
  <c r="S3475" i="1"/>
  <c r="T3475" i="1"/>
  <c r="S3444" i="1"/>
  <c r="T3444" i="1"/>
  <c r="S3443" i="1"/>
  <c r="T3443" i="1"/>
  <c r="S3412" i="1"/>
  <c r="T3412" i="1"/>
  <c r="S3411" i="1"/>
  <c r="T3411" i="1"/>
  <c r="S3380" i="1"/>
  <c r="T3380" i="1"/>
  <c r="S3379" i="1"/>
  <c r="T3379" i="1"/>
  <c r="S3366" i="1"/>
  <c r="S3336" i="1"/>
  <c r="S3335" i="1"/>
  <c r="S3334" i="1"/>
  <c r="S3295" i="1"/>
  <c r="S3294" i="1"/>
  <c r="S3368" i="1"/>
  <c r="S3367" i="1"/>
  <c r="S3212" i="1"/>
  <c r="T3212" i="1"/>
  <c r="S3211" i="1"/>
  <c r="T3211" i="1"/>
  <c r="S3210" i="1"/>
  <c r="T3210" i="1"/>
  <c r="S3209" i="1"/>
  <c r="T3209" i="1"/>
  <c r="S3208" i="1"/>
  <c r="T3208" i="1"/>
  <c r="S3277" i="1"/>
  <c r="T3277" i="1"/>
  <c r="S3276" i="1"/>
  <c r="T3276" i="1"/>
  <c r="S3275" i="1"/>
  <c r="T3275" i="1"/>
  <c r="S3274" i="1"/>
  <c r="T3274" i="1"/>
  <c r="S3273" i="1"/>
  <c r="T3273" i="1"/>
  <c r="S3146" i="1"/>
  <c r="S3147" i="1"/>
  <c r="S3148" i="1"/>
  <c r="S3149" i="1"/>
  <c r="S3145" i="1"/>
  <c r="T3149" i="1"/>
  <c r="T3148" i="1"/>
  <c r="T3147" i="1"/>
  <c r="T3146" i="1"/>
  <c r="T3145" i="1"/>
  <c r="T3368" i="1"/>
  <c r="T3367" i="1"/>
  <c r="T3366" i="1"/>
  <c r="T3336" i="1"/>
  <c r="T3335" i="1"/>
  <c r="T3334" i="1"/>
  <c r="T3295" i="1"/>
  <c r="T3294" i="1"/>
  <c r="D3340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43" i="1"/>
  <c r="D3342" i="1"/>
  <c r="D3341" i="1"/>
  <c r="D3335" i="1"/>
  <c r="D3336" i="1"/>
  <c r="D3337" i="1"/>
  <c r="D3338" i="1"/>
  <c r="D3339" i="1"/>
  <c r="D3334" i="1"/>
  <c r="D3328" i="1"/>
  <c r="D3301" i="1"/>
  <c r="D3330" i="1"/>
  <c r="D3331" i="1"/>
  <c r="D3332" i="1"/>
  <c r="D3333" i="1"/>
  <c r="D3329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295" i="1"/>
  <c r="D3296" i="1"/>
  <c r="D3297" i="1"/>
  <c r="D3298" i="1"/>
  <c r="D3299" i="1"/>
  <c r="D3300" i="1"/>
  <c r="D3294" i="1"/>
  <c r="D3" i="1"/>
  <c r="F3" i="1"/>
  <c r="G3" i="1"/>
  <c r="D4" i="1"/>
  <c r="F4" i="1"/>
  <c r="G4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69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145" i="1"/>
  <c r="D323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9" i="1"/>
  <c r="V4" i="1"/>
  <c r="AA3326" i="1"/>
  <c r="AA3417" i="1"/>
  <c r="AA3416" i="1"/>
  <c r="AA3232" i="1"/>
  <c r="AA3292" i="1"/>
  <c r="AA3291" i="1"/>
  <c r="AA3258" i="1"/>
  <c r="AA3257" i="1"/>
  <c r="AA3233" i="1"/>
  <c r="AA3260" i="1"/>
  <c r="AA3259" i="1"/>
  <c r="AA3235" i="1"/>
  <c r="AA3234" i="1"/>
  <c r="AA3293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9" i="1"/>
  <c r="AD5" i="1"/>
  <c r="AF5" i="1"/>
  <c r="AD6" i="1"/>
  <c r="AF6" i="1"/>
  <c r="AD7" i="1"/>
  <c r="AF7" i="1"/>
  <c r="AD8" i="1"/>
  <c r="AF8" i="1"/>
  <c r="AD9" i="1"/>
  <c r="AF9" i="1"/>
  <c r="AD10" i="1"/>
  <c r="AF10" i="1"/>
  <c r="AD11" i="1"/>
  <c r="AF11" i="1"/>
  <c r="AD12" i="1"/>
  <c r="AF12" i="1"/>
  <c r="AD13" i="1"/>
  <c r="AF13" i="1"/>
  <c r="AD14" i="1"/>
  <c r="AF14" i="1"/>
  <c r="AD15" i="1"/>
  <c r="AF15" i="1"/>
  <c r="AD16" i="1"/>
  <c r="AF16" i="1"/>
  <c r="AD17" i="1"/>
  <c r="AF17" i="1"/>
  <c r="AD18" i="1"/>
  <c r="AF18" i="1"/>
  <c r="AD19" i="1"/>
  <c r="AF19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AD30" i="1"/>
  <c r="AF30" i="1"/>
  <c r="AD31" i="1"/>
  <c r="AF31" i="1"/>
  <c r="AD32" i="1"/>
  <c r="AF32" i="1"/>
  <c r="AD33" i="1"/>
  <c r="AF33" i="1"/>
  <c r="AD34" i="1"/>
  <c r="AF34" i="1"/>
  <c r="AD35" i="1"/>
  <c r="AF35" i="1"/>
  <c r="AD36" i="1"/>
  <c r="AF36" i="1"/>
  <c r="AD37" i="1"/>
  <c r="AF37" i="1"/>
  <c r="AD38" i="1"/>
  <c r="AF38" i="1"/>
  <c r="AD39" i="1"/>
  <c r="AF39" i="1"/>
  <c r="AD40" i="1"/>
  <c r="AF40" i="1"/>
  <c r="AD41" i="1"/>
  <c r="AF41" i="1"/>
  <c r="AD42" i="1"/>
  <c r="AF42" i="1"/>
  <c r="AD43" i="1"/>
  <c r="AF43" i="1"/>
  <c r="AD44" i="1"/>
  <c r="AF44" i="1"/>
  <c r="AD45" i="1"/>
  <c r="AF45" i="1"/>
  <c r="AD46" i="1"/>
  <c r="AF46" i="1"/>
  <c r="AD47" i="1"/>
  <c r="AF47" i="1"/>
  <c r="AD48" i="1"/>
  <c r="AF48" i="1"/>
  <c r="AD49" i="1"/>
  <c r="AF49" i="1"/>
  <c r="AD50" i="1"/>
  <c r="AF50" i="1"/>
  <c r="AD51" i="1"/>
  <c r="AF51" i="1"/>
  <c r="AD52" i="1"/>
  <c r="AF52" i="1"/>
  <c r="AD53" i="1"/>
  <c r="AF53" i="1"/>
  <c r="AD54" i="1"/>
  <c r="AF54" i="1"/>
  <c r="AF3" i="1"/>
  <c r="AD3" i="1"/>
  <c r="AE54" i="1"/>
  <c r="AF1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18" i="1"/>
  <c r="F1766" i="1"/>
  <c r="F1600" i="1"/>
  <c r="F1219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16" i="1"/>
  <c r="F93" i="1"/>
  <c r="F72" i="1"/>
  <c r="F98" i="1"/>
  <c r="F95" i="1"/>
  <c r="F94" i="1"/>
  <c r="F91" i="1"/>
  <c r="F87" i="1"/>
  <c r="F84" i="1"/>
  <c r="F79" i="1"/>
  <c r="F76" i="1"/>
  <c r="F73" i="1"/>
  <c r="F71" i="1"/>
  <c r="F97" i="1"/>
  <c r="F96" i="1"/>
  <c r="F92" i="1"/>
  <c r="F90" i="1"/>
  <c r="F89" i="1"/>
  <c r="F88" i="1"/>
  <c r="F86" i="1"/>
  <c r="F85" i="1"/>
  <c r="F83" i="1"/>
  <c r="F82" i="1"/>
  <c r="F81" i="1"/>
  <c r="F80" i="1"/>
  <c r="F78" i="1"/>
  <c r="F77" i="1"/>
  <c r="F75" i="1"/>
  <c r="F74" i="1"/>
  <c r="F7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</calcChain>
</file>

<file path=xl/sharedStrings.xml><?xml version="1.0" encoding="utf-8"?>
<sst xmlns="http://schemas.openxmlformats.org/spreadsheetml/2006/main" count="12953" uniqueCount="7677">
  <si>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</si>
  <si>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</si>
  <si>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</si>
  <si>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</si>
  <si>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</si>
  <si>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</si>
  <si>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</si>
  <si>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</si>
  <si>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</si>
  <si>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</si>
  <si>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</si>
  <si>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</si>
  <si>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</si>
  <si>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</si>
  <si>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</si>
  <si>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</si>
  <si>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</si>
  <si>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</si>
  <si>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</si>
  <si>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</si>
  <si>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</si>
  <si>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</si>
  <si>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</si>
  <si>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</si>
  <si>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</si>
  <si>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</si>
  <si>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</si>
  <si>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</si>
  <si>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</si>
  <si>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</si>
  <si>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</si>
  <si>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</si>
  <si>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</si>
  <si>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</si>
  <si>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</si>
  <si>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</si>
  <si>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</si>
  <si>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</si>
  <si>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</si>
  <si>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</si>
  <si>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</si>
  <si>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</si>
  <si>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</si>
  <si>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</si>
  <si>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</si>
  <si>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</si>
  <si>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</si>
  <si>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</si>
  <si>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</si>
  <si>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</si>
  <si>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</si>
  <si>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</si>
  <si>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</si>
  <si>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</si>
  <si>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</si>
  <si>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</si>
  <si>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</si>
  <si>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</si>
  <si>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</si>
  <si>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</si>
  <si>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</si>
  <si>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</si>
  <si>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</si>
  <si>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</si>
  <si>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</si>
  <si>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</si>
  <si>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</si>
  <si>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</si>
  <si>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</si>
  <si>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</si>
  <si>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</si>
  <si>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</si>
  <si>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</si>
  <si>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</si>
  <si>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</si>
  <si>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</si>
  <si>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</si>
  <si>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</si>
  <si>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</si>
  <si>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</si>
  <si>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</si>
  <si>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</si>
  <si>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</si>
  <si>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</si>
  <si>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</si>
  <si>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</si>
  <si>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</si>
  <si>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</si>
  <si>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</si>
  <si>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</si>
  <si>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</si>
  <si>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</si>
  <si>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</si>
  <si>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</si>
  <si>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</si>
  <si>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</si>
  <si>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</si>
  <si>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</si>
  <si>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</si>
  <si>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</si>
  <si>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</si>
  <si>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</si>
  <si>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</si>
  <si>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</si>
  <si>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</si>
  <si>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</si>
  <si>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</si>
  <si>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</si>
  <si>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</si>
  <si>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</si>
  <si>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</si>
  <si>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</si>
  <si>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</si>
  <si>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</si>
  <si>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</si>
  <si>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</si>
  <si>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</si>
  <si>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</si>
  <si>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</si>
  <si>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</si>
  <si>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</si>
  <si>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</si>
  <si>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</si>
  <si>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</si>
  <si>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</si>
  <si>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</si>
  <si>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</si>
  <si>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</si>
  <si>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</si>
  <si>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</si>
  <si>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</si>
  <si>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</si>
  <si>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</si>
  <si>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</si>
  <si>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</si>
  <si>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</si>
  <si>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</si>
  <si>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</si>
  <si>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</si>
  <si>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</si>
  <si>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</si>
  <si>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</si>
  <si>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</si>
  <si>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</si>
  <si>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</si>
  <si>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</si>
  <si>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</si>
  <si>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</si>
  <si>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</si>
  <si>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</si>
  <si>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</si>
  <si>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</si>
  <si>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</si>
  <si>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</si>
  <si>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</si>
  <si>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</si>
  <si>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</si>
  <si>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</si>
  <si>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</si>
  <si>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</si>
  <si>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</si>
  <si>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</si>
  <si>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</si>
  <si>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</si>
  <si>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</si>
  <si>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</si>
  <si>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</si>
  <si>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</si>
  <si>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</si>
  <si>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</si>
  <si>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</si>
  <si>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</si>
  <si>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</si>
  <si>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</si>
  <si>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</si>
  <si>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</si>
  <si>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</si>
  <si>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</si>
  <si>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</si>
  <si>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</si>
  <si>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</si>
  <si>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</si>
  <si>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</si>
  <si>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</si>
  <si>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</si>
  <si>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</si>
  <si>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</si>
  <si>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</si>
  <si>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</si>
  <si>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</si>
  <si>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</si>
  <si>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</si>
  <si>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</si>
  <si>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</si>
  <si>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</si>
  <si>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</si>
  <si>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</si>
  <si>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</si>
  <si>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</si>
  <si>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</si>
  <si>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</si>
  <si>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</si>
  <si>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</si>
  <si>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</si>
  <si>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</si>
  <si>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</si>
  <si>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</si>
  <si>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</si>
  <si>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</si>
  <si>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</si>
  <si>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</si>
  <si>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</si>
  <si>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</si>
  <si>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</si>
  <si>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</si>
  <si>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</si>
  <si>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</si>
  <si>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</si>
  <si>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</si>
  <si>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</si>
  <si>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</si>
  <si>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</si>
  <si>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</si>
  <si>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</si>
  <si>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</si>
  <si>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</si>
  <si>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</si>
  <si>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</si>
  <si>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</si>
  <si>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</si>
  <si>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</si>
  <si>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</si>
  <si>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</si>
  <si>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</si>
  <si>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</si>
  <si>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</si>
  <si>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</si>
  <si>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</si>
  <si>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</si>
  <si>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</si>
  <si>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</si>
  <si>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</si>
  <si>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</si>
  <si>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</si>
  <si>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</si>
  <si>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</si>
  <si>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</si>
  <si>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</si>
  <si>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</si>
  <si>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</si>
  <si>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</si>
  <si>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</si>
  <si>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</si>
  <si>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</si>
  <si>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</si>
  <si>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</si>
  <si>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</si>
  <si>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</si>
  <si>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</si>
  <si>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</si>
  <si>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</si>
  <si>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</si>
  <si>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</si>
  <si>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</si>
  <si>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</si>
  <si>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</si>
  <si>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</si>
  <si>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</si>
  <si>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</si>
  <si>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</si>
  <si>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</si>
  <si>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</si>
  <si>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</si>
  <si>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</si>
  <si>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</si>
  <si>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</si>
  <si>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</si>
  <si>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</si>
  <si>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</si>
  <si>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</si>
  <si>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</si>
  <si>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</si>
  <si>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</si>
  <si>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</si>
  <si>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</si>
  <si>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</si>
  <si>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</si>
  <si>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</si>
  <si>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</si>
  <si>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</si>
  <si>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</si>
  <si>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</si>
  <si>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</si>
  <si>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</si>
  <si>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</si>
  <si>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</si>
  <si>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</si>
  <si>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</si>
  <si>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</si>
  <si>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</si>
  <si>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</si>
  <si>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</si>
  <si>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</si>
  <si>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</si>
  <si>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</si>
  <si>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</si>
  <si>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</si>
  <si>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</si>
  <si>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</si>
  <si>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</si>
  <si>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</si>
  <si>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</si>
  <si>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</si>
  <si>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</si>
  <si>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</si>
  <si>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</si>
  <si>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</si>
  <si>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</si>
  <si>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</si>
  <si>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</si>
  <si>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</si>
  <si>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</si>
  <si>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</si>
  <si>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</si>
  <si>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</si>
  <si>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</si>
  <si>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</si>
  <si>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</si>
  <si>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</si>
  <si>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</si>
  <si>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</si>
  <si>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</si>
  <si>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</si>
  <si>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</si>
  <si>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</si>
  <si>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</si>
  <si>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</si>
  <si>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</si>
  <si>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</si>
  <si>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</si>
  <si>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</si>
  <si>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</si>
  <si>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</si>
  <si>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</si>
  <si>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</si>
  <si>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</si>
  <si>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</si>
  <si>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</si>
  <si>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</si>
  <si>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</si>
  <si>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</si>
  <si>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</si>
  <si>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</si>
  <si>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</si>
  <si>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</si>
  <si>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</si>
  <si>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</si>
  <si>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</si>
  <si>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</si>
  <si>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</si>
  <si>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</si>
  <si>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</si>
  <si>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</si>
  <si>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</si>
  <si>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</si>
  <si>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</si>
  <si>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</si>
  <si>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</si>
  <si>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</si>
  <si>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</si>
  <si>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</si>
  <si>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</si>
  <si>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</si>
  <si>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</si>
  <si>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</si>
  <si>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</si>
  <si>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</si>
  <si>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</si>
  <si>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</si>
  <si>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</si>
  <si>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</si>
  <si>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</si>
  <si>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</si>
  <si>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</si>
  <si>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</si>
  <si>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</si>
  <si>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</si>
  <si>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</si>
  <si>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</si>
  <si>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</si>
  <si>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</si>
  <si>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</si>
  <si>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</si>
  <si>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</si>
  <si>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</si>
  <si>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</si>
  <si>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</si>
  <si>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</si>
  <si>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</si>
  <si>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</si>
  <si>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</si>
  <si>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</si>
  <si>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</si>
  <si>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</si>
  <si>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</si>
  <si>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</si>
  <si>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</si>
  <si>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</si>
  <si>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</si>
  <si>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</si>
  <si>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</si>
  <si>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</si>
  <si>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</si>
  <si>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</si>
  <si>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</si>
  <si>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</si>
  <si>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</si>
  <si>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</si>
  <si>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</si>
  <si>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</si>
  <si>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</si>
  <si>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</si>
  <si>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</si>
  <si>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</si>
  <si>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</si>
  <si>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</si>
  <si>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</si>
  <si>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</si>
  <si>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</si>
  <si>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</si>
  <si>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</si>
  <si>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</si>
  <si>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</si>
  <si>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</si>
  <si>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</si>
  <si>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</si>
  <si>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</si>
  <si>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</si>
  <si>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</si>
  <si>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</si>
  <si>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</si>
  <si>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</si>
  <si>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</si>
  <si>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</si>
  <si>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</si>
  <si>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</si>
  <si>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</si>
  <si>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</si>
  <si>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</si>
  <si>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</si>
  <si>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</si>
  <si>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</si>
  <si>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</si>
  <si>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</si>
  <si>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</si>
  <si>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</si>
  <si>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</si>
  <si>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</si>
  <si>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</si>
  <si>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</si>
  <si>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</si>
  <si>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</si>
  <si>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</si>
  <si>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</si>
  <si>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</si>
  <si>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</si>
  <si>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</si>
  <si>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</si>
  <si>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</si>
  <si>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</si>
  <si>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</si>
  <si>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</si>
  <si>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</si>
  <si>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</si>
  <si>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</si>
  <si>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</si>
  <si>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</si>
  <si>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</si>
  <si>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</si>
  <si>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</si>
  <si>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</si>
  <si>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</si>
  <si>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</si>
  <si>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</si>
  <si>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</si>
  <si>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</si>
  <si>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</si>
  <si>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</si>
  <si>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</si>
  <si>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</si>
  <si>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</si>
  <si>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</si>
  <si>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</si>
  <si>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</si>
  <si>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</si>
  <si>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</si>
  <si>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</si>
  <si>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</si>
  <si>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</si>
  <si>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</si>
  <si>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</si>
  <si>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</si>
  <si>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</si>
  <si>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</si>
  <si>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</si>
  <si>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</si>
  <si>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</si>
  <si>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</si>
  <si>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</si>
  <si>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</si>
  <si>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</si>
  <si>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</si>
  <si>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</si>
  <si>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</si>
  <si>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</si>
  <si>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</si>
  <si>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</si>
  <si>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</si>
  <si>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</si>
  <si>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</si>
  <si>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</si>
  <si>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</si>
  <si>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</si>
  <si>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</si>
  <si>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</si>
  <si>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</si>
  <si>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</si>
  <si>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</si>
  <si>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</si>
  <si>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</si>
  <si>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</si>
  <si>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</si>
  <si>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</si>
  <si>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</si>
  <si>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</si>
  <si>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</si>
  <si>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</si>
  <si>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</si>
  <si>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</si>
  <si>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</si>
  <si>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</si>
  <si>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</si>
  <si>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</si>
  <si>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</si>
  <si>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</si>
  <si>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</si>
  <si>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</si>
  <si>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</si>
  <si>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</si>
  <si>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</si>
  <si>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</si>
  <si>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</si>
  <si>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</si>
  <si>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</si>
  <si>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</si>
  <si>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</si>
  <si>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</si>
  <si>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</si>
  <si>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</si>
  <si>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</si>
  <si>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</si>
  <si>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</si>
  <si>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</si>
  <si>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</si>
  <si>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</si>
  <si>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</si>
  <si>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</si>
  <si>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</si>
  <si>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</si>
  <si>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</si>
  <si>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</si>
  <si>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</si>
  <si>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</si>
  <si>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</si>
  <si>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</si>
  <si>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</si>
  <si>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</si>
  <si>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</si>
  <si>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</si>
  <si>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</si>
  <si>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</si>
  <si>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</si>
  <si>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</si>
  <si>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</si>
  <si>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</si>
  <si>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</si>
  <si>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</si>
  <si>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</si>
  <si>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</si>
  <si>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</si>
  <si>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</si>
  <si>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</si>
  <si>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</si>
  <si>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</si>
  <si>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</si>
  <si>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</si>
  <si>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</si>
  <si>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</si>
  <si>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</si>
  <si>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</si>
  <si>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</si>
  <si>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</si>
  <si>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</si>
  <si>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</si>
  <si>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</si>
  <si>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</si>
  <si>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</si>
  <si>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</si>
  <si>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</si>
  <si>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</si>
  <si>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</si>
  <si>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</si>
  <si>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</si>
  <si>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</si>
  <si>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</si>
  <si>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</si>
  <si>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</si>
  <si>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</si>
  <si>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</si>
  <si>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</si>
  <si>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</si>
  <si>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</si>
  <si>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</si>
  <si>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</si>
  <si>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</si>
  <si>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</si>
  <si>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</si>
  <si>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</si>
  <si>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</si>
  <si>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</si>
  <si>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</si>
  <si>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</si>
  <si>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</si>
  <si>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</si>
  <si>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</si>
  <si>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</si>
  <si>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</si>
  <si>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</si>
  <si>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</si>
  <si>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</si>
  <si>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</si>
  <si>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</si>
  <si>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</si>
  <si>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</si>
  <si>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</si>
  <si>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</si>
  <si>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</si>
  <si>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</si>
  <si>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</si>
  <si>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</si>
  <si>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</si>
  <si>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</si>
  <si>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</si>
  <si>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</si>
  <si>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</si>
  <si>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</si>
  <si>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</si>
  <si>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</si>
  <si>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</si>
  <si>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</si>
  <si>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</si>
  <si>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</si>
  <si>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</si>
  <si>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</si>
  <si>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</si>
  <si>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</si>
  <si>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</si>
  <si>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</si>
  <si>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</si>
  <si>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</si>
  <si>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</si>
  <si>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</si>
  <si>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</si>
  <si>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</si>
  <si>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</si>
  <si>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</si>
  <si>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</si>
  <si>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</si>
  <si>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</si>
  <si>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</si>
  <si>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</si>
  <si>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</si>
  <si>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</si>
  <si>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</si>
  <si>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</si>
  <si>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</si>
  <si>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</si>
  <si>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</si>
  <si>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</si>
  <si>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</si>
  <si>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</si>
  <si>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</si>
  <si>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</si>
  <si>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</si>
  <si>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</si>
  <si>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</si>
  <si>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</si>
  <si>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</si>
  <si>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</si>
  <si>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</si>
  <si>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</si>
  <si>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</si>
  <si>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</si>
  <si>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</si>
  <si>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</si>
  <si>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</si>
  <si>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</si>
  <si>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</si>
  <si>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</si>
  <si>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</si>
  <si>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</si>
  <si>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</si>
  <si>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</si>
  <si>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</si>
  <si>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</si>
  <si>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</si>
  <si>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</si>
  <si>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</si>
  <si>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</si>
  <si>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</si>
  <si>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</si>
  <si>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</si>
  <si>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</si>
  <si>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</si>
  <si>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</si>
  <si>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</si>
  <si>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</si>
  <si>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</si>
  <si>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</si>
  <si>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</si>
  <si>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</si>
  <si>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</si>
  <si>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</si>
  <si>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</si>
  <si>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</si>
  <si>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</si>
  <si>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</si>
  <si>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</si>
  <si>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</si>
  <si>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</si>
  <si>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</si>
  <si>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</si>
  <si>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</si>
  <si>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</si>
  <si>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</si>
  <si>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</si>
  <si>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</si>
  <si>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</si>
  <si>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</si>
  <si>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</si>
  <si>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</si>
  <si>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</si>
  <si>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</si>
  <si>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</si>
  <si>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</si>
  <si>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</si>
  <si>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</si>
  <si>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</si>
  <si>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</si>
  <si>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</si>
  <si>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</si>
  <si>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</si>
  <si>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</si>
  <si>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</si>
  <si>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</si>
  <si>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</si>
  <si>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</si>
  <si>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</si>
  <si>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</si>
  <si>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</si>
  <si>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</si>
  <si>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</si>
  <si>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</si>
  <si>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</si>
  <si>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</si>
  <si>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</si>
  <si>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</si>
  <si>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</si>
  <si>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</si>
  <si>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</si>
  <si>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</si>
  <si>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</si>
  <si>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</si>
  <si>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</si>
  <si>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</si>
  <si>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</si>
  <si>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</si>
  <si>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</si>
  <si>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</si>
  <si>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</si>
  <si>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</si>
  <si>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</si>
  <si>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</si>
  <si>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</si>
  <si>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</si>
  <si>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</si>
  <si>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</si>
  <si>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</si>
  <si>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</si>
  <si>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</si>
  <si>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</si>
  <si>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</si>
  <si>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</si>
  <si>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</si>
  <si>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</si>
  <si>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</si>
  <si>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</si>
  <si>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</si>
  <si>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</si>
  <si>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</si>
  <si>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</si>
  <si>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</si>
  <si>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</si>
  <si>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</si>
  <si>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</si>
  <si>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</si>
  <si>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</si>
  <si>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</si>
  <si>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</si>
  <si>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</si>
  <si>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</si>
  <si>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</si>
  <si>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</si>
  <si>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</si>
  <si>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</si>
  <si>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</si>
  <si>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</si>
  <si>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</si>
  <si>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</si>
  <si>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</si>
  <si>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</si>
  <si>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</si>
  <si>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</si>
  <si>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</si>
  <si>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</si>
  <si>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</si>
  <si>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</si>
  <si>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</si>
  <si>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</si>
  <si>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</si>
  <si>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</si>
  <si>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</si>
  <si>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</si>
  <si>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</si>
  <si>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</si>
  <si>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</si>
  <si>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</si>
  <si>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</si>
  <si>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</si>
  <si>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</si>
  <si>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</si>
  <si>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</si>
  <si>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</si>
  <si>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</si>
  <si>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</si>
  <si>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</si>
  <si>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</si>
  <si>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</si>
  <si>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</si>
  <si>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</si>
  <si>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</si>
  <si>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</si>
  <si>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</si>
  <si>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</si>
  <si>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</si>
  <si>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</si>
  <si>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</si>
  <si>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</si>
  <si>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</si>
  <si>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</si>
  <si>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</si>
  <si>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</si>
  <si>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</si>
  <si>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</si>
  <si>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</si>
  <si>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</si>
  <si>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</si>
  <si>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</si>
  <si>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</si>
  <si>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</si>
  <si>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</si>
  <si>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</si>
  <si>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</si>
  <si>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</si>
  <si>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</si>
  <si>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</si>
  <si>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</si>
  <si>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</si>
  <si>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</si>
  <si>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</si>
  <si>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</si>
  <si>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</si>
  <si>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</si>
  <si>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</si>
  <si>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</si>
  <si>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</si>
  <si>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</si>
  <si>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</si>
  <si>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</si>
  <si>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</si>
  <si>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</si>
  <si>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</si>
  <si>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</si>
  <si>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</si>
  <si>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</si>
  <si>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</si>
  <si>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</si>
  <si>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</si>
  <si>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</si>
  <si>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</si>
  <si>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</si>
  <si>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</si>
  <si>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</si>
  <si>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</si>
  <si>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</si>
  <si>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</si>
  <si>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</si>
  <si>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</si>
  <si>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</si>
  <si>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</si>
  <si>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</si>
  <si>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</si>
  <si>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</si>
  <si>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</si>
  <si>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</si>
  <si>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</si>
  <si>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</si>
  <si>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</si>
  <si>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</si>
  <si>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</si>
  <si>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</si>
  <si>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</si>
  <si>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</si>
  <si>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</si>
  <si>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</si>
  <si>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</si>
  <si>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</si>
  <si>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</si>
  <si>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</si>
  <si>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</si>
  <si>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</si>
  <si>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</si>
  <si>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</si>
  <si>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</si>
  <si>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</si>
  <si>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</si>
  <si>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</si>
  <si>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</si>
  <si>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</si>
  <si>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</si>
  <si>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</si>
  <si>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</si>
  <si>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</si>
  <si>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</si>
  <si>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</si>
  <si>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</si>
  <si>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</si>
  <si>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</si>
  <si>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</si>
  <si>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</si>
  <si>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</si>
  <si>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</si>
  <si>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</si>
  <si>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</si>
  <si>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</si>
  <si>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</si>
  <si>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</si>
  <si>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</si>
  <si>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</si>
  <si>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</si>
  <si>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</si>
  <si>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</si>
  <si>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</si>
  <si>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</si>
  <si>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</si>
  <si>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</si>
  <si>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</si>
  <si>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</si>
  <si>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</si>
  <si>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</si>
  <si>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</si>
  <si>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</si>
  <si>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</si>
  <si>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</si>
  <si>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</si>
  <si>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</si>
  <si>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</si>
  <si>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</si>
  <si>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</si>
  <si>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</si>
  <si>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</si>
  <si>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</si>
  <si>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</si>
  <si>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</si>
  <si>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</si>
  <si>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</si>
  <si>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</si>
  <si>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</si>
  <si>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</si>
  <si>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</si>
  <si>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</si>
  <si>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</si>
  <si>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</si>
  <si>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</si>
  <si>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</si>
  <si>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</si>
  <si>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</si>
  <si>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</si>
  <si>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</si>
  <si>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</si>
  <si>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</si>
  <si>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</si>
  <si>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</si>
  <si>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</si>
  <si>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</si>
  <si>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</si>
  <si>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</si>
  <si>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</si>
  <si>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</si>
  <si>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</si>
  <si>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</si>
  <si>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</si>
  <si>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</si>
  <si>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</si>
  <si>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</si>
  <si>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</si>
  <si>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</si>
  <si>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</si>
  <si>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</si>
  <si>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</si>
  <si>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</si>
  <si>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</si>
  <si>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</si>
  <si>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</si>
  <si>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</si>
  <si>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</si>
  <si>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</si>
  <si>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</si>
  <si>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</si>
  <si>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</si>
  <si>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</si>
  <si>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</si>
  <si>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</si>
  <si>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</si>
  <si>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</si>
  <si>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</si>
  <si>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</si>
  <si>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</si>
  <si>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</si>
  <si>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</si>
  <si>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</si>
  <si>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</si>
  <si>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</si>
  <si>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</si>
  <si>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</si>
  <si>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</si>
  <si>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</si>
  <si>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</si>
  <si>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</si>
  <si>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</si>
  <si>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</si>
  <si>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</si>
  <si>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</si>
  <si>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</si>
  <si>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</si>
  <si>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</si>
  <si>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</si>
  <si>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</si>
  <si>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</si>
  <si>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</si>
  <si>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</si>
  <si>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</si>
  <si>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</si>
  <si>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</si>
  <si>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</si>
  <si>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</si>
  <si>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</si>
  <si>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</si>
  <si>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</si>
  <si>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</si>
  <si>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</si>
  <si>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</si>
  <si>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</si>
  <si>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</si>
  <si>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</si>
  <si>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</si>
  <si>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</si>
  <si>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</si>
  <si>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</si>
  <si>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</si>
  <si>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</si>
  <si>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</si>
  <si>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</si>
  <si>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</si>
  <si>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</si>
  <si>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</si>
  <si>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</si>
  <si>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</si>
  <si>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</si>
  <si>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</si>
  <si>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</si>
  <si>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</si>
  <si>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</si>
  <si>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</si>
  <si>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</si>
  <si>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</si>
  <si>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</si>
  <si>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</si>
  <si>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</si>
  <si>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</si>
  <si>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</si>
  <si>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</si>
  <si>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</si>
  <si>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</si>
  <si>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</si>
  <si>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</si>
  <si>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</si>
  <si>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</si>
  <si>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</si>
  <si>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</si>
  <si>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</si>
  <si>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</si>
  <si>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</si>
  <si>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</si>
  <si>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</si>
  <si>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</si>
  <si>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</si>
  <si>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</si>
  <si>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</si>
  <si>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</si>
  <si>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</si>
  <si>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</si>
  <si>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</si>
  <si>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</si>
  <si>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</si>
  <si>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</si>
  <si>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</si>
  <si>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</si>
  <si>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</si>
  <si>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</si>
  <si>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</si>
  <si>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</si>
  <si>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</si>
  <si>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</si>
  <si>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</si>
  <si>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</si>
  <si>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</si>
  <si>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</si>
  <si>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</si>
  <si>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</si>
  <si>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</si>
  <si>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</si>
  <si>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</si>
  <si>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</si>
  <si>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</si>
  <si>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</si>
  <si>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</si>
  <si>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</si>
  <si>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</si>
  <si>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</si>
  <si>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</si>
  <si>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</si>
  <si>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</si>
  <si>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</si>
  <si>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</si>
  <si>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</si>
  <si>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</si>
  <si>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</si>
  <si>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</si>
  <si>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</si>
  <si>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</si>
  <si>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</si>
  <si>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</si>
  <si>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</si>
  <si>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</si>
  <si>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</si>
  <si>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</si>
  <si>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</si>
  <si>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</si>
  <si>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</si>
  <si>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</si>
  <si>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</si>
  <si>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</si>
  <si>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</si>
  <si>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</si>
  <si>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</si>
  <si>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</si>
  <si>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</si>
  <si>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</si>
  <si>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</si>
  <si>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</si>
  <si>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</si>
  <si>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</si>
  <si>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</si>
  <si>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</si>
  <si>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</si>
  <si>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</si>
  <si>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</si>
  <si>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</si>
  <si>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</si>
  <si>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</si>
  <si>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</si>
  <si>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</si>
  <si>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</si>
  <si>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</si>
  <si>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</si>
  <si>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</si>
  <si>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</si>
  <si>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</si>
  <si>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</si>
  <si>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</si>
  <si>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</si>
  <si>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</si>
  <si>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</si>
  <si>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</si>
  <si>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</si>
  <si>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</si>
  <si>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</si>
  <si>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</si>
  <si>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</si>
  <si>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</si>
  <si>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</si>
  <si>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</si>
  <si>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</si>
  <si>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</si>
  <si>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</si>
  <si>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</si>
  <si>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</si>
  <si>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</si>
  <si>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</si>
  <si>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</si>
  <si>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</si>
  <si>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</si>
  <si>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</si>
  <si>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</si>
  <si>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</si>
  <si>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</si>
  <si>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</si>
  <si>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</si>
  <si>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</si>
  <si>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</si>
  <si>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</si>
  <si>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</si>
  <si>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</si>
  <si>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</si>
  <si>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</si>
  <si>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</si>
  <si>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</si>
  <si>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</si>
  <si>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</si>
  <si>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</si>
  <si>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</si>
  <si>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</si>
  <si>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</si>
  <si>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</si>
  <si>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</si>
  <si>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</si>
  <si>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</si>
  <si>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</si>
  <si>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</si>
  <si>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</si>
  <si>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</si>
  <si>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</si>
  <si>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</si>
  <si>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</si>
  <si>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</si>
  <si>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</si>
  <si>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</si>
  <si>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</si>
  <si>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</si>
  <si>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</si>
  <si>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</si>
  <si>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</si>
  <si>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</si>
  <si>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</si>
  <si>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</si>
  <si>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</si>
  <si>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</si>
  <si>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</si>
  <si>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</si>
  <si>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</si>
  <si>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</si>
  <si>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</si>
  <si>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</si>
  <si>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</si>
  <si>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</si>
  <si>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</si>
  <si>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</si>
  <si>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</si>
  <si>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</si>
  <si>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</si>
  <si>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</si>
  <si>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</si>
  <si>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</si>
  <si>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</si>
  <si>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</si>
  <si>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</si>
  <si>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</si>
  <si>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</si>
  <si>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</si>
  <si>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</si>
  <si>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</si>
  <si>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</si>
  <si>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</si>
  <si>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</si>
  <si>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</si>
  <si>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</si>
  <si>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</si>
  <si>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</si>
  <si>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</si>
  <si>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</si>
  <si>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</si>
  <si>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</si>
  <si>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</si>
  <si>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</si>
  <si>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</si>
  <si>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</si>
  <si>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</si>
  <si>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</si>
  <si>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</si>
  <si>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</si>
  <si>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</si>
  <si>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</si>
  <si>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</si>
  <si>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</si>
  <si>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</si>
  <si>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</si>
  <si>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</si>
  <si>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</si>
  <si>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</si>
  <si>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</si>
  <si>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</si>
  <si>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</si>
  <si>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</si>
  <si>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</si>
  <si>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</si>
  <si>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</si>
  <si>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</si>
  <si>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</si>
  <si>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</si>
  <si>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</si>
  <si>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</si>
  <si>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</si>
  <si>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</si>
  <si>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</si>
  <si>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</si>
  <si>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</si>
  <si>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</si>
  <si>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</si>
  <si>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</si>
  <si>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</si>
  <si>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</si>
  <si>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</si>
  <si>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</si>
  <si>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</si>
  <si>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</si>
  <si>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</si>
  <si>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</si>
  <si>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</si>
  <si>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</si>
  <si>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</si>
  <si>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</si>
  <si>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</si>
  <si>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</si>
  <si>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</si>
  <si>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</si>
  <si>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</si>
  <si>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</si>
  <si>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</si>
  <si>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</si>
  <si>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</si>
  <si>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</si>
  <si>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</si>
  <si>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</si>
  <si>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</si>
  <si>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</si>
  <si>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</si>
  <si>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</si>
  <si>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</si>
  <si>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</si>
  <si>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</si>
  <si>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</si>
  <si>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</si>
  <si>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</si>
  <si>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</si>
  <si>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</si>
  <si>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</si>
  <si>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</si>
  <si>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</si>
  <si>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</si>
  <si>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</si>
  <si>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</si>
  <si>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</si>
  <si>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</si>
  <si>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</si>
  <si>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</si>
  <si>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</si>
  <si>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</si>
  <si>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</si>
  <si>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</si>
  <si>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</si>
  <si>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</si>
  <si>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</si>
  <si>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</si>
  <si>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</si>
  <si>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</si>
  <si>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</si>
  <si>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</si>
  <si>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</si>
  <si>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</si>
  <si>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</si>
  <si>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</si>
  <si>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</si>
  <si>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</si>
  <si>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</si>
  <si>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</si>
  <si>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</si>
  <si>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</si>
  <si>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</si>
  <si>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</si>
  <si>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</si>
  <si>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</si>
  <si>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</si>
  <si>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</si>
  <si>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</si>
  <si>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</si>
  <si>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</si>
  <si>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</si>
  <si>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</si>
  <si>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</si>
  <si>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</si>
  <si>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</si>
  <si>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</si>
  <si>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</si>
  <si>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</si>
  <si>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</si>
  <si>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</si>
  <si>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</si>
  <si>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</si>
  <si>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</si>
  <si>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</si>
  <si>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</si>
  <si>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</si>
  <si>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</si>
  <si>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</si>
  <si>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</si>
  <si>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</si>
  <si>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</si>
  <si>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</si>
  <si>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</si>
  <si>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</si>
  <si>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</si>
  <si>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</si>
  <si>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</si>
  <si>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</si>
  <si>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</si>
  <si>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</si>
  <si>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</si>
  <si>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</si>
  <si>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</si>
  <si>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</si>
  <si>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</si>
  <si>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</si>
  <si>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</si>
  <si>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</si>
  <si>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</si>
  <si>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</si>
  <si>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</si>
  <si>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</si>
  <si>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</si>
  <si>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</si>
  <si>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</si>
  <si>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</si>
  <si>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</si>
  <si>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</si>
  <si>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</si>
  <si>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</si>
  <si>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</si>
  <si>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</si>
  <si>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</si>
  <si>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</si>
  <si>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</si>
  <si>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</si>
  <si>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</si>
  <si>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</si>
  <si>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</si>
  <si>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</si>
  <si>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</si>
  <si>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</si>
  <si>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</si>
  <si>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</si>
  <si>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</si>
  <si>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</si>
  <si>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</si>
  <si>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</si>
  <si>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</si>
  <si>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</si>
  <si>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</si>
  <si>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</si>
  <si>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</si>
  <si>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</si>
  <si>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</si>
  <si>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</si>
  <si>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</si>
  <si>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</si>
  <si>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</si>
  <si>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</si>
  <si>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</si>
  <si>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</si>
  <si>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</si>
  <si>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</si>
  <si>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</si>
  <si>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</si>
  <si>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</si>
  <si>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</si>
  <si>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</si>
  <si>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</si>
  <si>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</si>
  <si>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</si>
  <si>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</si>
  <si>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</si>
  <si>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</si>
  <si>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</si>
  <si>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</si>
  <si>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</si>
  <si>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</si>
  <si>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</si>
  <si>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</si>
  <si>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</si>
  <si>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</si>
  <si>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</si>
  <si>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</si>
  <si>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</si>
  <si>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</si>
  <si>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</si>
  <si>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</si>
  <si>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</si>
  <si>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</si>
  <si>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</si>
  <si>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</si>
  <si>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</si>
  <si>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</si>
  <si>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</si>
  <si>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</si>
  <si>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</si>
  <si>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</si>
  <si>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</si>
  <si>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</si>
  <si>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</si>
  <si>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</si>
  <si>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</si>
  <si>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</si>
  <si>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</si>
  <si>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</si>
  <si>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</si>
  <si>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</si>
  <si>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</si>
  <si>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</si>
  <si>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</si>
  <si>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</si>
  <si>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</si>
  <si>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</si>
  <si>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</si>
  <si>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</si>
  <si>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</si>
  <si>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</si>
  <si>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</si>
  <si>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</si>
  <si>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</si>
  <si>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</si>
  <si>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</si>
  <si>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</si>
  <si>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</si>
  <si>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</si>
  <si>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</si>
  <si>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</si>
  <si>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</si>
  <si>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</si>
  <si>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</si>
  <si>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</si>
  <si>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</si>
  <si>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</si>
  <si>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</si>
  <si>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</si>
  <si>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</si>
  <si>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</si>
  <si>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</si>
  <si>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</si>
  <si>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</si>
  <si>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</si>
  <si>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</si>
  <si>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</si>
  <si>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</si>
  <si>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</si>
  <si>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</si>
  <si>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</si>
  <si>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</si>
  <si>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</si>
  <si>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</si>
  <si>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</si>
  <si>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</si>
  <si>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</si>
  <si>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</si>
  <si>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</si>
  <si>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</si>
  <si>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</si>
  <si>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</si>
  <si>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</si>
  <si>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</si>
  <si>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</si>
  <si>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</si>
  <si>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</si>
  <si>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</si>
  <si>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</si>
  <si>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</si>
  <si>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</si>
  <si>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</si>
  <si>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</si>
  <si>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</si>
  <si>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</si>
  <si>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</si>
  <si>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</si>
  <si>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</si>
  <si>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</si>
  <si>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</si>
  <si>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</si>
  <si>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</si>
  <si>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</si>
  <si>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</si>
  <si>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</si>
  <si>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</si>
  <si>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</si>
  <si>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</si>
  <si>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</si>
  <si>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</si>
  <si>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</si>
  <si>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</si>
  <si>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</si>
  <si>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</si>
  <si>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</si>
  <si>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</si>
  <si>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</si>
  <si>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</si>
  <si>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</si>
  <si>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</si>
  <si>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</si>
  <si>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</si>
  <si>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</si>
  <si>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</si>
  <si>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</si>
  <si>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</si>
  <si>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</si>
  <si>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</si>
  <si>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</si>
  <si>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</si>
  <si>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</si>
  <si>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</si>
  <si>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</si>
  <si>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</si>
  <si>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</si>
  <si>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</si>
  <si>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</si>
  <si>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</si>
  <si>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</si>
  <si>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</si>
  <si>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</si>
  <si>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</si>
  <si>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</si>
  <si>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</si>
  <si>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</si>
  <si>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</si>
  <si>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</si>
  <si>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</si>
  <si>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</si>
  <si>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</si>
  <si>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</si>
  <si>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</si>
  <si>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</si>
  <si>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</si>
  <si>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</si>
  <si>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</si>
  <si>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</si>
  <si>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</si>
  <si>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</si>
  <si>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</si>
  <si>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</si>
  <si>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</si>
  <si>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</si>
  <si>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</si>
  <si>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</si>
  <si>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</si>
  <si>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</si>
  <si>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</si>
  <si>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</si>
  <si>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</si>
  <si>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</si>
  <si>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</si>
  <si>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</si>
  <si>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</si>
  <si>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</si>
  <si>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</si>
  <si>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</si>
  <si>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</si>
  <si>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</si>
  <si>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</si>
  <si>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</si>
  <si>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</si>
  <si>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</si>
  <si>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</si>
  <si>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</si>
  <si>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</si>
  <si>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</si>
  <si>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</si>
  <si>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</si>
  <si>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</si>
  <si>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</si>
  <si>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</si>
  <si>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</si>
  <si>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</si>
  <si>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</si>
  <si>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</si>
  <si>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</si>
  <si>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</si>
  <si>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</si>
  <si>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</si>
  <si>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</si>
  <si>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</si>
  <si>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</si>
  <si>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</si>
  <si>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</si>
  <si>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</si>
  <si>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</si>
  <si>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</si>
  <si>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</si>
  <si>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</si>
  <si>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</si>
  <si>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</si>
  <si>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</si>
  <si>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</si>
  <si>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</si>
  <si>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</si>
  <si>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</si>
  <si>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</si>
  <si>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</si>
  <si>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</si>
  <si>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</si>
  <si>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</si>
  <si>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</si>
  <si>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</si>
  <si>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</si>
  <si>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</si>
  <si>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</si>
  <si>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</si>
  <si>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</si>
  <si>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</si>
  <si>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</si>
  <si>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</si>
  <si>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</si>
  <si>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</si>
  <si>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</si>
  <si>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</si>
  <si>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</si>
  <si>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</si>
  <si>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</si>
  <si>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</si>
  <si>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</si>
  <si>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</si>
  <si>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</si>
  <si>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</si>
  <si>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</si>
  <si>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</si>
  <si>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</si>
  <si>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</si>
  <si>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</si>
  <si>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</si>
  <si>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</si>
  <si>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</si>
  <si>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</si>
  <si>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</si>
  <si>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</si>
  <si>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</si>
  <si>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</si>
  <si>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</si>
  <si>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</si>
  <si>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</si>
  <si>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</si>
  <si>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</si>
  <si>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</si>
  <si>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</si>
  <si>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</si>
  <si>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</si>
  <si>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</si>
  <si>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</si>
  <si>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</si>
  <si>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</si>
  <si>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</si>
  <si>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</si>
  <si>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</si>
  <si>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</si>
  <si>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</si>
  <si>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</si>
  <si>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</si>
  <si>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</si>
  <si>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</si>
  <si>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</si>
  <si>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</si>
  <si>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</si>
  <si>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</si>
  <si>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</si>
  <si>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</si>
  <si>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</si>
  <si>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</si>
  <si>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</si>
  <si>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</si>
  <si>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</si>
  <si>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</si>
  <si>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</si>
  <si>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</si>
  <si>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</si>
  <si>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</si>
  <si>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</si>
  <si>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</si>
  <si>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</si>
  <si>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</si>
  <si>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</si>
  <si>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</si>
  <si>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</si>
  <si>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</si>
  <si>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</si>
  <si>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</si>
  <si>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</si>
  <si>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</si>
  <si>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</si>
  <si>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</si>
  <si>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</si>
  <si>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</si>
  <si>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</si>
  <si>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</si>
  <si>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</si>
  <si>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</si>
  <si>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</si>
  <si>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</si>
  <si>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</si>
  <si>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</si>
  <si>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</si>
  <si>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</si>
  <si>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</si>
  <si>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</si>
  <si>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</si>
  <si>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</si>
  <si>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</si>
  <si>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</si>
  <si>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</si>
  <si>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</si>
  <si>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</si>
  <si>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</si>
  <si>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</si>
  <si>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</si>
  <si>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</si>
  <si>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</si>
  <si>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</si>
  <si>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</si>
  <si>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</si>
  <si>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</si>
  <si>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</si>
  <si>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</si>
  <si>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</si>
  <si>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</si>
  <si>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</si>
  <si>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</si>
  <si>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</si>
  <si>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</si>
  <si>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</si>
  <si>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</si>
  <si>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</si>
  <si>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</si>
  <si>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</si>
  <si>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</si>
  <si>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</si>
  <si>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</si>
  <si>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</si>
  <si>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</si>
  <si>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</si>
  <si>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</si>
  <si>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</si>
  <si>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</si>
  <si>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</si>
  <si>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</si>
  <si>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</si>
  <si>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</si>
  <si>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</si>
  <si>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</si>
  <si>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</si>
  <si>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</si>
  <si>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</si>
  <si>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</si>
  <si>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</si>
  <si>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</si>
  <si>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</si>
  <si>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</si>
  <si>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</si>
  <si>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</si>
  <si>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</si>
  <si>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</si>
  <si>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</si>
  <si>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</si>
  <si>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</si>
  <si>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</si>
  <si>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</si>
  <si>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</si>
  <si>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</si>
  <si>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</si>
  <si>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</si>
  <si>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</si>
  <si>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</si>
  <si>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</si>
  <si>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</si>
  <si>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</si>
  <si>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</si>
  <si>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</si>
  <si>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</si>
  <si>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</si>
  <si>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</si>
  <si>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</si>
  <si>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</si>
  <si>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</si>
  <si>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</si>
  <si>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</si>
  <si>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</si>
  <si>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</si>
  <si>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</si>
  <si>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</si>
  <si>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</si>
  <si>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</si>
  <si>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</si>
  <si>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</si>
  <si>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</si>
  <si>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</si>
  <si>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</si>
  <si>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</si>
  <si>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</si>
  <si>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</si>
  <si>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</si>
  <si>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</si>
  <si>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</si>
  <si>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</si>
  <si>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</si>
  <si>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</si>
  <si>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</si>
  <si>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</si>
  <si>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</si>
  <si>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</si>
  <si>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</si>
  <si>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</si>
  <si>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</si>
  <si>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</si>
  <si>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</si>
  <si>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</si>
  <si>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</si>
  <si>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</si>
  <si>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</si>
  <si>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</si>
  <si>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</si>
  <si>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</si>
  <si>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</si>
  <si>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</si>
  <si>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</si>
  <si>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</si>
  <si>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</si>
  <si>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</si>
  <si>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</si>
  <si>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</si>
  <si>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</si>
  <si>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</si>
  <si>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</si>
  <si>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</si>
  <si>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</si>
  <si>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</si>
  <si>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</si>
  <si>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</si>
  <si>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</si>
  <si>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</si>
  <si>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</si>
  <si>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</si>
  <si>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</si>
  <si>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</si>
  <si>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</si>
  <si>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</si>
  <si>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</si>
  <si>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</si>
  <si>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</si>
  <si>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</si>
  <si>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</si>
  <si>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</si>
  <si>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</si>
  <si>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</si>
  <si>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</si>
  <si>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</si>
  <si>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</si>
  <si>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</si>
  <si>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</si>
  <si>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</si>
  <si>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</si>
  <si>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</si>
  <si>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</si>
  <si>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</si>
  <si>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</si>
  <si>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</si>
  <si>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</si>
  <si>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</si>
  <si>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</si>
  <si>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</si>
  <si>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</si>
  <si>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</si>
  <si>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</si>
  <si>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</si>
  <si>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</si>
  <si>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</si>
  <si>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</si>
  <si>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</si>
  <si>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</si>
  <si>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</si>
  <si>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</si>
  <si>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</si>
  <si>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</si>
  <si>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</si>
  <si>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</si>
  <si>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</si>
  <si>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</si>
  <si>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</si>
  <si>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</si>
  <si>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</si>
  <si>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</si>
  <si>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</si>
  <si>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</si>
  <si>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</si>
  <si>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</si>
  <si>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</si>
  <si>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</si>
  <si>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</si>
  <si>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</si>
  <si>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</si>
  <si>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</si>
  <si>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</si>
  <si>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</si>
  <si>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</si>
  <si>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</si>
  <si>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</si>
  <si>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</si>
  <si>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</si>
  <si>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</si>
  <si>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</si>
  <si>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</si>
  <si>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</si>
  <si>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</si>
  <si>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</si>
  <si>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</si>
  <si>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</si>
  <si>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</si>
  <si>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</si>
  <si>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</si>
  <si>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</si>
  <si>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</si>
  <si>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</si>
  <si>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</si>
  <si>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</si>
  <si>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</si>
  <si>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</si>
  <si>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</si>
  <si>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</si>
  <si>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</si>
  <si>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</si>
  <si>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</si>
  <si>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</si>
  <si>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</si>
  <si>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</si>
  <si>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</si>
  <si>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</si>
  <si>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</si>
  <si>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</si>
  <si>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</si>
  <si>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</si>
  <si>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</si>
  <si>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</si>
  <si>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</si>
  <si>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</si>
  <si>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</si>
  <si>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</si>
  <si>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</si>
  <si>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</si>
  <si>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</si>
  <si>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</si>
  <si>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</si>
  <si>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</si>
  <si>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</si>
  <si>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</si>
  <si>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</si>
  <si>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</si>
  <si>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</si>
  <si>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</si>
  <si>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</si>
  <si>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</si>
  <si>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</si>
  <si>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</si>
  <si>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</si>
  <si>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</si>
  <si>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</si>
  <si>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</si>
  <si>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</si>
  <si>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</si>
  <si>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</si>
  <si>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</si>
  <si>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</si>
  <si>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</si>
  <si>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</si>
  <si>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</si>
  <si>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</si>
  <si>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</si>
  <si>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</si>
  <si>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</si>
  <si>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</si>
  <si>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</si>
  <si>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</si>
  <si>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</si>
  <si>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</si>
  <si>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</si>
  <si>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</si>
  <si>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</si>
  <si>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</si>
  <si>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</si>
  <si>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</si>
  <si>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</si>
  <si>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</si>
  <si>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</si>
  <si>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</si>
  <si>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</si>
  <si>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</si>
  <si>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</si>
  <si>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</si>
  <si>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</si>
  <si>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</si>
  <si>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</si>
  <si>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</si>
  <si>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</si>
  <si>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</si>
  <si>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</si>
  <si>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</si>
  <si>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</si>
  <si>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</si>
  <si>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</si>
  <si>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</si>
  <si>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</si>
  <si>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</si>
  <si>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</si>
  <si>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</si>
  <si>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</si>
  <si>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</si>
  <si>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</si>
  <si>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</si>
  <si>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</si>
  <si>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</si>
  <si>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</si>
  <si>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</si>
  <si>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</si>
  <si>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</si>
  <si>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</si>
  <si>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</si>
  <si>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</si>
  <si>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</si>
  <si>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</si>
  <si>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</si>
  <si>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</si>
  <si>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</si>
  <si>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</si>
  <si>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</si>
  <si>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</si>
  <si>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</si>
  <si>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</si>
  <si>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</si>
  <si>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</si>
  <si>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</si>
  <si>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</si>
  <si>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</si>
  <si>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</si>
  <si>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</si>
  <si>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</si>
  <si>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</si>
  <si>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</si>
  <si>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</si>
  <si>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</si>
  <si>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</si>
  <si>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</si>
  <si>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</si>
  <si>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</si>
  <si>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</si>
  <si>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</si>
  <si>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</si>
  <si>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</si>
  <si>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</si>
  <si>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</si>
  <si>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</si>
  <si>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</si>
  <si>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</si>
  <si>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</si>
  <si>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</si>
  <si>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</si>
  <si>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</si>
  <si>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</si>
  <si>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</si>
  <si>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</si>
  <si>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</si>
  <si>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</si>
  <si>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</si>
  <si>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</si>
  <si>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</si>
  <si>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</si>
  <si>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</si>
  <si>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</si>
  <si>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</si>
  <si>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</si>
  <si>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</si>
  <si>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</si>
  <si>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</si>
  <si>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</si>
  <si>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</si>
  <si>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</si>
  <si>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</si>
  <si>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</si>
  <si>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</si>
  <si>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</si>
  <si>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</si>
  <si>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</si>
  <si>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</si>
  <si>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</si>
  <si>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</si>
  <si>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</si>
  <si>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</si>
  <si>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</si>
  <si>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</si>
  <si>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</si>
  <si>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</si>
  <si>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</si>
  <si>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</si>
  <si>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</si>
  <si>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</si>
  <si>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</si>
  <si>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</si>
  <si>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</si>
  <si>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</si>
  <si>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</si>
  <si>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</si>
  <si>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</si>
  <si>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</si>
  <si>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</si>
  <si>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</si>
  <si>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</si>
  <si>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</si>
  <si>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</si>
  <si>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</si>
  <si>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</si>
  <si>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</si>
  <si>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</si>
  <si>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</si>
  <si>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</si>
  <si>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</si>
  <si>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</si>
  <si>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</si>
  <si>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</si>
  <si>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</si>
  <si>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</si>
  <si>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</si>
  <si>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</si>
  <si>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</si>
  <si>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</si>
  <si>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</si>
  <si>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</si>
  <si>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</si>
  <si>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</si>
  <si>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</si>
  <si>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</si>
  <si>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</si>
  <si>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</si>
  <si>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</si>
  <si>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</si>
  <si>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</si>
  <si>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</si>
  <si>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</si>
  <si>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</si>
  <si>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</si>
  <si>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</si>
  <si>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</si>
  <si>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</si>
  <si>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</si>
  <si>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</si>
  <si>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</si>
  <si>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</si>
  <si>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</si>
  <si>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</si>
  <si>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</si>
  <si>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</si>
  <si>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</si>
  <si>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</si>
  <si>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</si>
  <si>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</si>
  <si>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</si>
  <si>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</si>
  <si>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</si>
  <si>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</si>
  <si>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</si>
  <si>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</si>
  <si>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</si>
  <si>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</si>
  <si>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</si>
  <si>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</si>
  <si>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</si>
  <si>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</si>
  <si>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</si>
  <si>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</si>
  <si>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</si>
  <si>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</si>
  <si>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</si>
  <si>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</si>
  <si>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</si>
  <si>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</si>
  <si>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</si>
  <si>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</si>
  <si>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</si>
  <si>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</si>
  <si>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</si>
  <si>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</si>
  <si>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</si>
  <si>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</si>
  <si>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</si>
  <si>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</si>
  <si>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</si>
  <si>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</si>
  <si>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</si>
  <si>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</si>
  <si>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</si>
  <si>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</si>
  <si>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</si>
  <si>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</si>
  <si>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</si>
  <si>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</si>
  <si>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</si>
  <si>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</si>
  <si>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</si>
  <si>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</si>
  <si>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</si>
  <si>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</si>
  <si>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</si>
  <si>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</si>
  <si>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</si>
  <si>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</si>
  <si>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</si>
  <si>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</si>
  <si>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</si>
  <si>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</si>
  <si>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</si>
  <si>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</si>
  <si>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</si>
  <si>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</si>
  <si>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</si>
  <si>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</si>
  <si>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</si>
  <si>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</si>
  <si>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</si>
  <si>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</si>
  <si>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</si>
  <si>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</si>
  <si>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</si>
  <si>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</si>
  <si>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</si>
  <si>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</si>
  <si>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</si>
  <si>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</si>
  <si>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</si>
  <si>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</si>
  <si>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</si>
  <si>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</si>
  <si>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</si>
  <si>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</si>
  <si>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</si>
  <si>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</si>
  <si>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</si>
  <si>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</si>
  <si>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</si>
  <si>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</si>
  <si>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</si>
  <si>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</si>
  <si>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</si>
  <si>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</si>
  <si>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</si>
  <si>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</si>
  <si>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</si>
  <si>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</si>
  <si>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</si>
  <si>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</si>
  <si>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</si>
  <si>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</si>
  <si>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</si>
  <si>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</si>
  <si>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</si>
  <si>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</si>
  <si>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</si>
  <si>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</si>
  <si>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</si>
  <si>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</si>
  <si>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</si>
  <si>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</si>
  <si>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</si>
  <si>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</si>
  <si>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</si>
  <si>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</si>
  <si>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</si>
  <si>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</si>
  <si>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</si>
  <si>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</si>
  <si>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</si>
  <si>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</si>
  <si>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</si>
  <si>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</si>
  <si>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</si>
  <si>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</si>
  <si>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</si>
  <si>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</si>
  <si>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</si>
  <si>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</si>
  <si>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</si>
  <si>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</si>
  <si>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</si>
  <si>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</si>
  <si>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</si>
  <si>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</si>
  <si>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</si>
  <si>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</si>
  <si>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</si>
  <si>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</si>
  <si>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</si>
  <si>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</si>
  <si>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</si>
  <si>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</si>
  <si>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</si>
  <si>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</si>
  <si>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</si>
  <si>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</si>
  <si>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</si>
  <si>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</si>
  <si>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</si>
  <si>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</si>
  <si>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</si>
  <si>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</si>
  <si>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</si>
  <si>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</si>
  <si>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</si>
  <si>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</si>
  <si>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</si>
  <si>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</si>
  <si>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</si>
  <si>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</si>
  <si>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</si>
  <si>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</si>
  <si>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</si>
  <si>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</si>
  <si>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</si>
  <si>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</si>
  <si>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</si>
  <si>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</si>
  <si>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</si>
  <si>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</si>
  <si>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</si>
  <si>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</si>
  <si>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</si>
  <si>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</si>
  <si>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</si>
  <si>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</si>
  <si>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</si>
  <si>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</si>
  <si>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</si>
  <si>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</si>
  <si>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</si>
  <si>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</si>
  <si>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</si>
  <si>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</si>
  <si>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</si>
  <si>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</si>
  <si>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</si>
  <si>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</si>
  <si>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</si>
  <si>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</si>
  <si>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</si>
  <si>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</si>
  <si>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</si>
  <si>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</si>
  <si>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</si>
  <si>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</si>
  <si>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</si>
  <si>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</si>
  <si>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</si>
  <si>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</si>
  <si>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</si>
  <si>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</si>
  <si>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</si>
  <si>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</si>
  <si>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</si>
  <si>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</si>
  <si>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</si>
  <si>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</si>
  <si>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</si>
  <si>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</si>
  <si>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</si>
  <si>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</si>
  <si>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</si>
  <si>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</si>
  <si>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</si>
  <si>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</si>
  <si>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</si>
  <si>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</si>
  <si>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</si>
  <si>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</si>
  <si>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</si>
  <si>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</si>
  <si>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</si>
  <si>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</si>
  <si>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</si>
  <si>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</si>
  <si>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</si>
  <si>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</si>
  <si>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</si>
  <si>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</si>
  <si>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</si>
  <si>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</si>
  <si>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</si>
  <si>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</si>
  <si>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</si>
  <si>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</si>
  <si>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</si>
  <si>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</si>
  <si>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</si>
  <si>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</si>
  <si>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</si>
  <si>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</si>
  <si>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</si>
  <si>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</si>
  <si>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</si>
  <si>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</si>
  <si>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</si>
  <si>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</si>
  <si>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</si>
  <si>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</si>
  <si>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</si>
  <si>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</si>
  <si>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</si>
  <si>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</si>
  <si>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</si>
  <si>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</si>
  <si>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</si>
  <si>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</si>
  <si>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</si>
  <si>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</si>
  <si>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</si>
  <si>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</si>
  <si>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</si>
  <si>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</si>
  <si>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</si>
  <si>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</si>
  <si>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</si>
  <si>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</si>
  <si>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</si>
  <si>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</si>
  <si>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</si>
  <si>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</si>
  <si>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</si>
  <si>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</si>
  <si>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</si>
  <si>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</si>
  <si>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</si>
  <si>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</si>
  <si>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</si>
  <si>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</si>
  <si>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</si>
  <si>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</si>
  <si>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</si>
  <si>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</si>
  <si>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</si>
  <si>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</si>
  <si>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</si>
  <si>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</si>
  <si>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</si>
  <si>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</si>
  <si>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</si>
  <si>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</si>
  <si>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</si>
  <si>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</si>
  <si>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</si>
  <si>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</si>
  <si>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</si>
  <si>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</si>
  <si>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</si>
  <si>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</si>
  <si>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</si>
  <si>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</si>
  <si>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</si>
  <si>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</si>
  <si>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</si>
  <si>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</si>
  <si>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</si>
  <si>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</si>
  <si>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</si>
  <si>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</si>
  <si>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</si>
  <si>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</si>
  <si>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</si>
  <si>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</si>
  <si>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</si>
  <si>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</si>
  <si>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</si>
  <si>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</si>
  <si>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</si>
  <si>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</si>
  <si>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</si>
  <si>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</si>
  <si>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</si>
  <si>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</si>
  <si>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</si>
  <si>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</si>
  <si>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</si>
  <si>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</si>
  <si>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</si>
  <si>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</si>
  <si>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</si>
  <si>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</si>
  <si>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</si>
  <si>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</si>
  <si>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</si>
  <si>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</si>
  <si>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</si>
  <si>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</si>
  <si>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</si>
  <si>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</si>
  <si>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</si>
  <si>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</si>
  <si>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</si>
  <si>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</si>
  <si>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</si>
  <si>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</si>
  <si>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</si>
  <si>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</si>
  <si>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</si>
  <si>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</si>
  <si>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</si>
  <si>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</si>
  <si>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</si>
  <si>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</si>
  <si>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</si>
  <si>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</si>
  <si>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</si>
  <si>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</si>
  <si>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</si>
  <si>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</si>
  <si>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</si>
  <si>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</si>
  <si>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</si>
  <si>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</si>
  <si>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</si>
  <si>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</si>
  <si>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</si>
  <si>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</si>
  <si>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</si>
  <si>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</si>
  <si>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</si>
  <si>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</si>
  <si>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</si>
  <si>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</si>
  <si>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</si>
  <si>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</si>
  <si>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</si>
  <si>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</si>
  <si>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</si>
  <si>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</si>
  <si>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</si>
  <si>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</si>
  <si>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</si>
  <si>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</si>
  <si>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</si>
  <si>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</si>
  <si>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</si>
  <si>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</si>
  <si>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</si>
  <si>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</si>
  <si>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</si>
  <si>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</si>
  <si>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</si>
  <si>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</si>
  <si>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</si>
  <si>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</si>
  <si>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</si>
  <si>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</si>
  <si>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</si>
  <si>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</si>
  <si>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</si>
  <si>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</si>
  <si>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</si>
  <si>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</si>
  <si>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</si>
  <si>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</si>
  <si>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</si>
  <si>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</si>
  <si>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</si>
  <si>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</si>
  <si>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</si>
  <si>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</si>
  <si>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</si>
  <si>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</si>
  <si>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</si>
  <si>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</si>
  <si>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</si>
  <si>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</si>
  <si>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</si>
  <si>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</si>
  <si>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</si>
  <si>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</si>
  <si>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</si>
  <si>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</si>
  <si>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</si>
  <si>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</si>
  <si>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</si>
  <si>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</si>
  <si>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</si>
  <si>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</si>
  <si>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</si>
  <si>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</si>
  <si>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</si>
  <si>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</si>
  <si>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</si>
  <si>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</si>
  <si>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</si>
  <si>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</si>
  <si>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</si>
  <si>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</si>
  <si>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</si>
  <si>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</si>
  <si>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</si>
  <si>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</si>
  <si>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</si>
  <si>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</si>
  <si>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</si>
  <si>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</si>
  <si>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</si>
  <si>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</si>
  <si>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</si>
  <si>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</si>
  <si>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</si>
  <si>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</si>
  <si>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</si>
  <si>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</si>
  <si>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</si>
  <si>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</si>
  <si>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</si>
  <si>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</si>
  <si>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</si>
  <si>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</si>
  <si>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</si>
  <si>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</si>
  <si>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</si>
  <si>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</si>
  <si>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</si>
  <si>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</si>
  <si>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</si>
  <si>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</si>
  <si>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</si>
  <si>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</si>
  <si>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</si>
  <si>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</si>
  <si>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</si>
  <si>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</si>
  <si>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</si>
  <si>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</si>
  <si>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</si>
  <si>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</si>
  <si>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</si>
  <si>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</si>
  <si>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</si>
  <si>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</si>
  <si>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</si>
  <si>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</si>
  <si>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</si>
  <si>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</si>
  <si>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</si>
  <si>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</si>
  <si>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</si>
  <si>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</si>
  <si>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</si>
  <si>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</si>
  <si>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</si>
  <si>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</si>
  <si>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</si>
  <si>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</si>
  <si>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</si>
  <si>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</si>
  <si>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</si>
  <si>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</si>
  <si>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</si>
  <si>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</si>
  <si>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</si>
  <si>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</si>
  <si>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</si>
  <si>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</si>
  <si>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</si>
  <si>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</si>
  <si>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</si>
  <si>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</si>
  <si>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</si>
  <si>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</si>
  <si>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</si>
  <si>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</si>
  <si>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</si>
  <si>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</si>
  <si>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</si>
  <si>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</si>
  <si>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</si>
  <si>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</si>
  <si>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</si>
  <si>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</si>
  <si>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</si>
  <si>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</si>
  <si>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</si>
  <si>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</si>
  <si>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</si>
  <si>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</si>
  <si>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</si>
  <si>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</si>
  <si>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</si>
  <si>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</si>
  <si>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</si>
  <si>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</si>
  <si>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</si>
  <si>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</si>
  <si>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</si>
  <si>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</si>
  <si>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</si>
  <si>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</si>
  <si>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</si>
  <si>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</si>
  <si>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</si>
  <si>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</si>
  <si>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</si>
  <si>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</si>
  <si>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</si>
  <si>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</si>
  <si>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</si>
  <si>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</si>
  <si>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</si>
  <si>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</si>
  <si>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</si>
  <si>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</si>
  <si>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</si>
  <si>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</si>
  <si>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</si>
  <si>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</si>
  <si>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</si>
  <si>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</si>
  <si>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</si>
  <si>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</si>
  <si>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</si>
  <si>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</si>
  <si>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</si>
  <si>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</si>
  <si>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</si>
  <si>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</si>
  <si>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</si>
  <si>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</si>
  <si>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</si>
  <si>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</si>
  <si>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</si>
  <si>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</si>
  <si>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</si>
  <si>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</si>
  <si>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</si>
  <si>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</si>
  <si>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</si>
  <si>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</si>
  <si>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</si>
  <si>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</si>
  <si>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</si>
  <si>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</si>
  <si>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</si>
  <si>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</si>
  <si>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</si>
  <si>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</si>
  <si>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</si>
  <si>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</si>
  <si>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</si>
  <si>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</si>
  <si>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</si>
  <si>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</si>
  <si>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</si>
  <si>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</si>
  <si>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</si>
  <si>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</si>
  <si>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</si>
  <si>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</si>
  <si>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</si>
  <si>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</si>
  <si>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</si>
  <si>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</si>
  <si>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</si>
  <si>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</si>
  <si>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</si>
  <si>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</si>
  <si>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</si>
  <si>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</si>
  <si>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</si>
  <si>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</si>
  <si>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</si>
  <si>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</si>
  <si>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</si>
  <si>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</si>
  <si>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</si>
  <si>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</si>
  <si>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</si>
  <si>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</si>
  <si>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</si>
  <si>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</si>
  <si>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</si>
  <si>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</si>
  <si>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</si>
  <si>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</si>
  <si>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</si>
  <si>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</si>
  <si>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</si>
  <si>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</si>
  <si>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</si>
  <si>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</si>
  <si>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</si>
  <si>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</si>
  <si>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</si>
  <si>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</si>
  <si>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</si>
  <si>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</si>
  <si>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</si>
  <si>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</si>
  <si>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</si>
  <si>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</si>
  <si>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</si>
  <si>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</si>
  <si>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</si>
  <si>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</si>
  <si>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</si>
  <si>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</si>
  <si>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</si>
  <si>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</si>
  <si>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</si>
  <si>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</si>
  <si>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</si>
  <si>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</si>
  <si>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</si>
  <si>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</si>
  <si>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</si>
  <si>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</si>
  <si>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</si>
  <si>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</si>
  <si>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</si>
  <si>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</si>
  <si>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</si>
  <si>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</si>
  <si>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</si>
  <si>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</si>
  <si>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</si>
  <si>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</si>
  <si>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</si>
  <si>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</si>
  <si>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</si>
  <si>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</si>
  <si>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</si>
  <si>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</si>
  <si>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</si>
  <si>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</si>
  <si>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</si>
  <si>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</si>
  <si>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</si>
  <si>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</si>
  <si>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</si>
  <si>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</si>
  <si>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</si>
  <si>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</si>
  <si>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</si>
  <si>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</si>
  <si>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</si>
  <si>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</si>
  <si>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</si>
  <si>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</si>
  <si>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</si>
  <si>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</si>
  <si>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</si>
  <si>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</si>
  <si>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</si>
  <si>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</si>
  <si>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</si>
  <si>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</si>
  <si>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</si>
  <si>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</si>
  <si>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</si>
  <si>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</si>
  <si>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</si>
  <si>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</si>
  <si>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</si>
  <si>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</si>
  <si>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</si>
  <si>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</si>
  <si>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</si>
  <si>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</si>
  <si>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</si>
  <si>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</si>
  <si>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</si>
  <si>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</si>
  <si>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</si>
  <si>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</si>
  <si>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</si>
  <si>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</si>
  <si>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</si>
  <si>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</si>
  <si>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</si>
  <si>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</si>
  <si>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</si>
  <si>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</si>
  <si>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</si>
  <si>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</si>
  <si>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</si>
  <si>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</si>
  <si>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</si>
  <si>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</si>
  <si>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</si>
  <si>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</si>
  <si>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</si>
  <si>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</si>
  <si>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</si>
  <si>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</si>
  <si>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</si>
  <si>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</si>
  <si>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</si>
  <si>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</si>
  <si>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</si>
  <si>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</si>
  <si>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</si>
  <si>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</si>
  <si>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</si>
  <si>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</si>
  <si>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</si>
  <si>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</si>
  <si>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</si>
  <si>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</si>
  <si>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</si>
  <si>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</si>
  <si>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</si>
  <si>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</si>
  <si>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</si>
  <si>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</si>
  <si>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</si>
  <si>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</si>
  <si>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</si>
  <si>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</si>
  <si>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</si>
  <si>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</si>
  <si>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</si>
  <si>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</si>
  <si>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</si>
  <si>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</si>
  <si>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</si>
  <si>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</si>
  <si>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</si>
  <si>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</si>
  <si>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</si>
  <si>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</si>
  <si>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</si>
  <si>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</si>
  <si>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</si>
  <si>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</si>
  <si>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</si>
  <si>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</si>
  <si>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</si>
  <si>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</si>
  <si>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</si>
  <si>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</si>
  <si>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</si>
  <si>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</si>
  <si>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</si>
  <si>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</si>
  <si>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</si>
  <si>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</si>
  <si>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</si>
  <si>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</si>
  <si>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</si>
  <si>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</si>
  <si>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</si>
  <si>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</si>
  <si>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</si>
  <si>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</si>
  <si>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</si>
  <si>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</si>
  <si>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</si>
  <si>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</si>
  <si>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</si>
  <si>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</si>
  <si>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</si>
  <si>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</si>
  <si>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</si>
  <si>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</si>
  <si>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</si>
  <si>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</si>
  <si>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</si>
  <si>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</si>
  <si>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</si>
  <si>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</si>
  <si>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</si>
  <si>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</si>
  <si>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</si>
  <si>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</si>
  <si>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</si>
  <si>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</si>
  <si>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</si>
  <si>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</si>
  <si>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</si>
  <si>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</si>
  <si>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</si>
  <si>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</si>
  <si>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</si>
  <si>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</si>
  <si>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</si>
  <si>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</si>
  <si>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</si>
  <si>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</si>
  <si>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</si>
  <si>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</si>
  <si>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</si>
  <si>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</si>
  <si>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</si>
  <si>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</si>
  <si>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</si>
  <si>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</si>
  <si>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</si>
  <si>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</si>
  <si>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</si>
  <si>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</si>
  <si>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</si>
  <si>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</si>
  <si>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</si>
  <si>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</si>
  <si>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</si>
  <si>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</si>
  <si>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</si>
  <si>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</si>
  <si>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</si>
  <si>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</si>
  <si>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</si>
  <si>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</si>
  <si>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</si>
  <si>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</si>
  <si>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</si>
  <si>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</si>
  <si>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</si>
  <si>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</si>
  <si>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</si>
  <si>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</si>
  <si>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</si>
  <si>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</si>
  <si>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</si>
  <si>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</si>
  <si>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</si>
  <si>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</si>
  <si>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</si>
  <si>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</si>
  <si>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</si>
  <si>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</si>
  <si>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</si>
  <si>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</si>
  <si>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</si>
  <si>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</si>
  <si>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</si>
  <si>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</si>
  <si>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</si>
  <si>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</si>
  <si>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</si>
  <si>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</si>
  <si>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</si>
  <si>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</si>
  <si>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</si>
  <si>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</si>
  <si>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</si>
  <si>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</si>
  <si>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</si>
  <si>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</si>
  <si>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</si>
  <si>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</si>
  <si>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</si>
  <si>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</si>
  <si>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</si>
  <si>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</si>
  <si>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</si>
  <si>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</si>
  <si>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</si>
  <si>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</si>
  <si>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</si>
  <si>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</si>
  <si>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</si>
  <si>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</si>
  <si>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</si>
  <si>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</si>
  <si>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</si>
  <si>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</si>
  <si>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</si>
  <si>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</si>
  <si>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</si>
  <si>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</si>
  <si>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</si>
  <si>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</si>
  <si>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</si>
  <si>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</si>
  <si>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</si>
  <si>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</si>
  <si>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</si>
  <si>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</si>
  <si>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</si>
  <si>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Los Angeles</t>
  </si>
  <si>
    <t>MH</t>
  </si>
  <si>
    <t>MC</t>
  </si>
  <si>
    <t>BO</t>
  </si>
  <si>
    <t>state</t>
  </si>
  <si>
    <t>Manhattan</t>
  </si>
  <si>
    <t>Metro City</t>
  </si>
  <si>
    <t>Bostonia</t>
  </si>
  <si>
    <t>NN</t>
  </si>
  <si>
    <t>New England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</si>
  <si>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</si>
  <si>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</si>
  <si>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</si>
  <si>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</si>
  <si>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</si>
  <si>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</si>
  <si>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</si>
  <si>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</si>
  <si>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</si>
  <si>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</si>
  <si>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</si>
  <si>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</si>
  <si>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</si>
  <si>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</si>
  <si>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</si>
  <si>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</si>
  <si>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</si>
  <si>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</si>
  <si>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</si>
  <si>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</si>
  <si>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</si>
  <si>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</si>
  <si>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</si>
  <si>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</si>
  <si>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</si>
  <si>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</si>
  <si>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</si>
  <si>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</si>
  <si>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</si>
  <si>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</si>
  <si>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</si>
  <si>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</si>
  <si>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</si>
  <si>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</si>
  <si>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</si>
  <si>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</si>
  <si>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</si>
  <si>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</si>
  <si>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SL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</si>
  <si>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</si>
  <si>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</si>
  <si>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</si>
  <si>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</si>
  <si>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</si>
  <si>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</si>
  <si>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</si>
  <si>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</si>
  <si>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SI</t>
  </si>
  <si>
    <t>Sierra Coast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</si>
  <si>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</si>
  <si>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</si>
  <si>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</si>
  <si>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</si>
  <si>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</si>
  <si>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</si>
  <si>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</si>
  <si>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</si>
  <si>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</si>
  <si>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</si>
  <si>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</si>
  <si>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</si>
  <si>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</si>
  <si>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</si>
  <si>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</si>
  <si>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</si>
  <si>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</si>
  <si>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</si>
  <si>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</si>
  <si>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</si>
  <si>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</si>
  <si>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</si>
  <si>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</si>
  <si>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</si>
  <si>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</si>
  <si>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</si>
  <si>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</si>
  <si>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</si>
  <si>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</si>
  <si>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</si>
  <si>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</si>
  <si>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</si>
  <si>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</si>
  <si>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</si>
  <si>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</si>
  <si>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</si>
  <si>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</si>
  <si>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</si>
  <si>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</si>
  <si>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</si>
  <si>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</si>
  <si>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</si>
  <si>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</si>
  <si>
    <t>Orange</t>
  </si>
  <si>
    <t>BN</t>
  </si>
  <si>
    <t>Boone</t>
  </si>
  <si>
    <t>Vernon city</t>
  </si>
  <si>
    <t>Whittier city</t>
  </si>
  <si>
    <t>Glendale city</t>
  </si>
  <si>
    <t>Highland city</t>
  </si>
  <si>
    <t>Adelanto city</t>
  </si>
  <si>
    <t>Agoura Hills city</t>
  </si>
  <si>
    <t>Alhambra city</t>
  </si>
  <si>
    <t>Aliso Viejo city</t>
  </si>
  <si>
    <t>Anaheim city</t>
  </si>
  <si>
    <t>Apple Valley town</t>
  </si>
  <si>
    <t>Arcadia city</t>
  </si>
  <si>
    <t>Artesia city</t>
  </si>
  <si>
    <t>Avalon city</t>
  </si>
  <si>
    <t>Azusa city</t>
  </si>
  <si>
    <t>Baldwin Park city</t>
  </si>
  <si>
    <t>Barstow city</t>
  </si>
  <si>
    <t>Bell city</t>
  </si>
  <si>
    <t>Bellflower city</t>
  </si>
  <si>
    <t>Bell Gardens city</t>
  </si>
  <si>
    <t>Beverly Hills city</t>
  </si>
  <si>
    <t>Big Bear Lake city</t>
  </si>
  <si>
    <t>Bradbury city</t>
  </si>
  <si>
    <t>Brea city</t>
  </si>
  <si>
    <t>Buena Park city</t>
  </si>
  <si>
    <t>Burbank city</t>
  </si>
  <si>
    <t>Calabasas city</t>
  </si>
  <si>
    <t>Carson city</t>
  </si>
  <si>
    <t>Cerritos city</t>
  </si>
  <si>
    <t>Chino city</t>
  </si>
  <si>
    <t>Chino Hills city</t>
  </si>
  <si>
    <t>Claremont city</t>
  </si>
  <si>
    <t>Colton city</t>
  </si>
  <si>
    <t>Commerce city</t>
  </si>
  <si>
    <t>Compton city</t>
  </si>
  <si>
    <t>Costa Mesa city</t>
  </si>
  <si>
    <t>Covina city</t>
  </si>
  <si>
    <t>Cudahy city</t>
  </si>
  <si>
    <t>Culver City city</t>
  </si>
  <si>
    <t>Cypress city</t>
  </si>
  <si>
    <t>Dana Point city</t>
  </si>
  <si>
    <t>Diamond Bar city</t>
  </si>
  <si>
    <t>Downey city</t>
  </si>
  <si>
    <t>Duarte city</t>
  </si>
  <si>
    <t>El Monte city</t>
  </si>
  <si>
    <t>El Segundo city</t>
  </si>
  <si>
    <t>Fontana city</t>
  </si>
  <si>
    <t>Fountain Valley city</t>
  </si>
  <si>
    <t>Fullerton city</t>
  </si>
  <si>
    <t>Gardena city</t>
  </si>
  <si>
    <t>Garden Grove city</t>
  </si>
  <si>
    <t>Glendora city</t>
  </si>
  <si>
    <t>Grand Terrace city</t>
  </si>
  <si>
    <t>Hawaiian Gardens city</t>
  </si>
  <si>
    <t>Hawthorne city</t>
  </si>
  <si>
    <t>Hermosa Beach city</t>
  </si>
  <si>
    <t>Hesperia city</t>
  </si>
  <si>
    <t>Hidden Hills city</t>
  </si>
  <si>
    <t>Huntington Beach city</t>
  </si>
  <si>
    <t>Huntington Park city</t>
  </si>
  <si>
    <t>Industry city</t>
  </si>
  <si>
    <t>Inglewood city</t>
  </si>
  <si>
    <t>Irvine city</t>
  </si>
  <si>
    <t>Irwindale city</t>
  </si>
  <si>
    <t>Laguna Beach city</t>
  </si>
  <si>
    <t>Laguna Hills city</t>
  </si>
  <si>
    <t>Laguna Niguel city</t>
  </si>
  <si>
    <t>Laguna Woods city</t>
  </si>
  <si>
    <t>La Habra city</t>
  </si>
  <si>
    <t>La Habra Heights city</t>
  </si>
  <si>
    <t>Lake Forest city</t>
  </si>
  <si>
    <t>Lakewood city</t>
  </si>
  <si>
    <t>La Mirada city</t>
  </si>
  <si>
    <t>Lancaster city</t>
  </si>
  <si>
    <t>La Palma city</t>
  </si>
  <si>
    <t>La Puente city</t>
  </si>
  <si>
    <t>La Verne city</t>
  </si>
  <si>
    <t>Lawndale city</t>
  </si>
  <si>
    <t>Loma Linda city</t>
  </si>
  <si>
    <t>Lomita city</t>
  </si>
  <si>
    <t>Long Beach city</t>
  </si>
  <si>
    <t>Los Alamitos city</t>
  </si>
  <si>
    <t>Los Angeles city</t>
  </si>
  <si>
    <t>Lynwood city</t>
  </si>
  <si>
    <t>Malibu city</t>
  </si>
  <si>
    <t>Manhattan Beach city</t>
  </si>
  <si>
    <t>Maywood city</t>
  </si>
  <si>
    <t>Mission Viejo city</t>
  </si>
  <si>
    <t>Monrovia city</t>
  </si>
  <si>
    <t>Montclair city</t>
  </si>
  <si>
    <t>Montebello city</t>
  </si>
  <si>
    <t>Monterey Park city</t>
  </si>
  <si>
    <t>Needles city</t>
  </si>
  <si>
    <t>Newport Beach city</t>
  </si>
  <si>
    <t>Norwalk city</t>
  </si>
  <si>
    <t>Ontario city</t>
  </si>
  <si>
    <t>Orange city</t>
  </si>
  <si>
    <t>Palmdale city</t>
  </si>
  <si>
    <t>Palos Verdes Estates city</t>
  </si>
  <si>
    <t>Paramount city</t>
  </si>
  <si>
    <t>Pasadena city</t>
  </si>
  <si>
    <t>Pico Rivera city</t>
  </si>
  <si>
    <t>Placentia city</t>
  </si>
  <si>
    <t>Pomona city</t>
  </si>
  <si>
    <t>Rancho Cucamonga city</t>
  </si>
  <si>
    <t>Rancho Palos Verdes city</t>
  </si>
  <si>
    <t>Rancho Santa Margarita city</t>
  </si>
  <si>
    <t>Redlands city</t>
  </si>
  <si>
    <t>Redondo Beach city</t>
  </si>
  <si>
    <t>Rialto city</t>
  </si>
  <si>
    <t>Rolling Hills city</t>
  </si>
  <si>
    <t>Rolling Hills Estates city</t>
  </si>
  <si>
    <t>Rosemead city</t>
  </si>
  <si>
    <t>San Bernardino city</t>
  </si>
  <si>
    <t>San Clemente city</t>
  </si>
  <si>
    <t>San Dimas city</t>
  </si>
  <si>
    <t>San Fernando city</t>
  </si>
  <si>
    <t>San Gabriel city</t>
  </si>
  <si>
    <t>San Juan Capistrano city</t>
  </si>
  <si>
    <t>San Marino city</t>
  </si>
  <si>
    <t>Santa Ana city</t>
  </si>
  <si>
    <t>Santa Clarita city</t>
  </si>
  <si>
    <t>Santa Fe Springs city</t>
  </si>
  <si>
    <t>Santa Monica city</t>
  </si>
  <si>
    <t>Seal Beach city</t>
  </si>
  <si>
    <t>Sierra Madre city</t>
  </si>
  <si>
    <t>Signal Hill city</t>
  </si>
  <si>
    <t>South El Monte city</t>
  </si>
  <si>
    <t>South Gate city</t>
  </si>
  <si>
    <t>South Pasadena city</t>
  </si>
  <si>
    <t>Stanton city</t>
  </si>
  <si>
    <t>Temple City city</t>
  </si>
  <si>
    <t>Torrance city</t>
  </si>
  <si>
    <t>Tustin city</t>
  </si>
  <si>
    <t>Twentynine Palms city</t>
  </si>
  <si>
    <t>Upland city</t>
  </si>
  <si>
    <t>Victorville city</t>
  </si>
  <si>
    <t>Villa Park city</t>
  </si>
  <si>
    <t>Walnut city</t>
  </si>
  <si>
    <t>West Covina city</t>
  </si>
  <si>
    <t>West Hollywood city</t>
  </si>
  <si>
    <t>Westlake Village city</t>
  </si>
  <si>
    <t>Westminster city</t>
  </si>
  <si>
    <t>Yorba Linda city</t>
  </si>
  <si>
    <t>Yucaipa city</t>
  </si>
  <si>
    <t>Yucca Valley town</t>
  </si>
  <si>
    <t>Burlington</t>
  </si>
  <si>
    <t>total_pop</t>
  </si>
  <si>
    <t>units</t>
  </si>
  <si>
    <t>XXXXX</t>
  </si>
  <si>
    <t>Balance of Los Angeles County</t>
  </si>
  <si>
    <t>15700US0600394</t>
  </si>
  <si>
    <t>15700US0600884</t>
  </si>
  <si>
    <t>15700US0602462</t>
  </si>
  <si>
    <t>15700US0602896</t>
  </si>
  <si>
    <t>15700US0603274</t>
  </si>
  <si>
    <t>15700US0603386</t>
  </si>
  <si>
    <t>15700US0603666</t>
  </si>
  <si>
    <t>15700US0604870</t>
  </si>
  <si>
    <t>15700US0604982</t>
  </si>
  <si>
    <t>15700US0604996</t>
  </si>
  <si>
    <t>15700US0606308</t>
  </si>
  <si>
    <t>15700US0607946</t>
  </si>
  <si>
    <t>15700US0608954</t>
  </si>
  <si>
    <t>15700US0609598</t>
  </si>
  <si>
    <t>15700US0611530</t>
  </si>
  <si>
    <t>15700US0612552</t>
  </si>
  <si>
    <t>15700US0613756</t>
  </si>
  <si>
    <t>15700US0614974</t>
  </si>
  <si>
    <t>15700US0615044</t>
  </si>
  <si>
    <t>15700US0616742</t>
  </si>
  <si>
    <t>15700US0617498</t>
  </si>
  <si>
    <t>15700US0617568</t>
  </si>
  <si>
    <t>15700US0619192</t>
  </si>
  <si>
    <t>15700US0619766</t>
  </si>
  <si>
    <t>15700US0619990</t>
  </si>
  <si>
    <t>15700US0622230</t>
  </si>
  <si>
    <t>15700US0622412</t>
  </si>
  <si>
    <t>15700US0628168</t>
  </si>
  <si>
    <t>15700US0630000</t>
  </si>
  <si>
    <t>15700US0630014</t>
  </si>
  <si>
    <t>15700US0632506</t>
  </si>
  <si>
    <t>15700US0632548</t>
  </si>
  <si>
    <t>15700US0633364</t>
  </si>
  <si>
    <t>15700US0633518</t>
  </si>
  <si>
    <t>15700US0636056</t>
  </si>
  <si>
    <t>15700US0636490</t>
  </si>
  <si>
    <t>15700US0636546</t>
  </si>
  <si>
    <t>15700US0636826</t>
  </si>
  <si>
    <t>15700US0639003</t>
  </si>
  <si>
    <t>15700US0639304</t>
  </si>
  <si>
    <t>15700US0639892</t>
  </si>
  <si>
    <t>15700US0640032</t>
  </si>
  <si>
    <t>15700US0640130</t>
  </si>
  <si>
    <t>15700US0640340</t>
  </si>
  <si>
    <t>15700US0640830</t>
  </si>
  <si>
    <t>15700US0640886</t>
  </si>
  <si>
    <t>15700US0642468</t>
  </si>
  <si>
    <t>15700US0643000</t>
  </si>
  <si>
    <t>15700US0644000</t>
  </si>
  <si>
    <t>15700US0644574</t>
  </si>
  <si>
    <t>15700US0645246</t>
  </si>
  <si>
    <t>15700US0645400</t>
  </si>
  <si>
    <t>15700US0646492</t>
  </si>
  <si>
    <t>15700US0648648</t>
  </si>
  <si>
    <t>15700US0648816</t>
  </si>
  <si>
    <t>15700US0648914</t>
  </si>
  <si>
    <t>15700US0652526</t>
  </si>
  <si>
    <t>15700US0655156</t>
  </si>
  <si>
    <t>15700US0655380</t>
  </si>
  <si>
    <t>15700US0655618</t>
  </si>
  <si>
    <t>15700US0656000</t>
  </si>
  <si>
    <t>15700US0656924</t>
  </si>
  <si>
    <t>15700US0658072</t>
  </si>
  <si>
    <t>15700US0659514</t>
  </si>
  <si>
    <t>15700US0660018</t>
  </si>
  <si>
    <t>15700US0662602</t>
  </si>
  <si>
    <t>15700US0662644</t>
  </si>
  <si>
    <t>15700US0662896</t>
  </si>
  <si>
    <t>15700US0666070</t>
  </si>
  <si>
    <t>15700US0666140</t>
  </si>
  <si>
    <t>15700US0667042</t>
  </si>
  <si>
    <t>15700US0668224</t>
  </si>
  <si>
    <t>15700US0669088</t>
  </si>
  <si>
    <t>15700US0669154</t>
  </si>
  <si>
    <t>15700US0670000</t>
  </si>
  <si>
    <t>15700US0671806</t>
  </si>
  <si>
    <t>15700US0671876</t>
  </si>
  <si>
    <t>15700US0672996</t>
  </si>
  <si>
    <t>15700US0673080</t>
  </si>
  <si>
    <t>15700US0673220</t>
  </si>
  <si>
    <t>15700US0678148</t>
  </si>
  <si>
    <t>15700US0680000</t>
  </si>
  <si>
    <t>15700US0682422</t>
  </si>
  <si>
    <t>15700US0683332</t>
  </si>
  <si>
    <t>15700US0684200</t>
  </si>
  <si>
    <t>15700US0684410</t>
  </si>
  <si>
    <t>15700US0684438</t>
  </si>
  <si>
    <t>15700US0685292</t>
  </si>
  <si>
    <t>15700US0600296</t>
  </si>
  <si>
    <t>15700US0602364</t>
  </si>
  <si>
    <t>15700US0604030</t>
  </si>
  <si>
    <t>15700US0606434</t>
  </si>
  <si>
    <t>15700US0613210</t>
  </si>
  <si>
    <t>15700US0613214</t>
  </si>
  <si>
    <t>15700US0614890</t>
  </si>
  <si>
    <t>15700US0624680</t>
  </si>
  <si>
    <t>15700US0630658</t>
  </si>
  <si>
    <t>15700US0633434</t>
  </si>
  <si>
    <t>15700US0633588</t>
  </si>
  <si>
    <t>15700US0642370</t>
  </si>
  <si>
    <t>15700US0648788</t>
  </si>
  <si>
    <t>15700US0650734</t>
  </si>
  <si>
    <t>15700US0653896</t>
  </si>
  <si>
    <t>15700US0659451</t>
  </si>
  <si>
    <t>15700US0659962</t>
  </si>
  <si>
    <t>15700US0660466</t>
  </si>
  <si>
    <t>15700US0665000</t>
  </si>
  <si>
    <t>15700US0680994</t>
  </si>
  <si>
    <t>15700US0681344</t>
  </si>
  <si>
    <t>15700US0682590</t>
  </si>
  <si>
    <t>15700US0687042</t>
  </si>
  <si>
    <t>15700US0687056</t>
  </si>
  <si>
    <t>Balance of San Bernardino County</t>
  </si>
  <si>
    <t>15700US0600947</t>
  </si>
  <si>
    <t>15700US0602000</t>
  </si>
  <si>
    <t>15700US0608100</t>
  </si>
  <si>
    <t>15700US0608786</t>
  </si>
  <si>
    <t>15700US0616532</t>
  </si>
  <si>
    <t>15700US0617750</t>
  </si>
  <si>
    <t>15700US0617946</t>
  </si>
  <si>
    <t>15700US0625380</t>
  </si>
  <si>
    <t>15700US0628000</t>
  </si>
  <si>
    <t>15700US0629000</t>
  </si>
  <si>
    <t>15700US0636000</t>
  </si>
  <si>
    <t>15700US0636770</t>
  </si>
  <si>
    <t>15700US0639178</t>
  </si>
  <si>
    <t>15700US0639220</t>
  </si>
  <si>
    <t>15700US0639248</t>
  </si>
  <si>
    <t>15700US0639259</t>
  </si>
  <si>
    <t>15700US0639290</t>
  </si>
  <si>
    <t>15700US0639496</t>
  </si>
  <si>
    <t>15700US0640256</t>
  </si>
  <si>
    <t>15700US0643224</t>
  </si>
  <si>
    <t>15700US0648256</t>
  </si>
  <si>
    <t>15700US0651182</t>
  </si>
  <si>
    <t>15700US0653980</t>
  </si>
  <si>
    <t>15700US0657526</t>
  </si>
  <si>
    <t>15700US0659587</t>
  </si>
  <si>
    <t>15700US0665084</t>
  </si>
  <si>
    <t>15700US0668028</t>
  </si>
  <si>
    <t>15700US0669000</t>
  </si>
  <si>
    <t>15700US0670686</t>
  </si>
  <si>
    <t>15700US0673962</t>
  </si>
  <si>
    <t>15700US0680854</t>
  </si>
  <si>
    <t>15700US0682744</t>
  </si>
  <si>
    <t>15700US0684550</t>
  </si>
  <si>
    <t>15700US0686832</t>
  </si>
  <si>
    <t>Balance of Orange County</t>
  </si>
  <si>
    <t>HV</t>
  </si>
  <si>
    <t>Hudson Valley</t>
  </si>
  <si>
    <t>state_new_name</t>
  </si>
  <si>
    <t>mypop</t>
  </si>
  <si>
    <t>Bass River township</t>
  </si>
  <si>
    <t>Bordentown township</t>
  </si>
  <si>
    <t>Burlington township</t>
  </si>
  <si>
    <t>Chesterfield township</t>
  </si>
  <si>
    <t>Cinnaminson township</t>
  </si>
  <si>
    <t>Delanco township</t>
  </si>
  <si>
    <t>Delran township</t>
  </si>
  <si>
    <t>Eastampton township</t>
  </si>
  <si>
    <t>Edgewater Park township</t>
  </si>
  <si>
    <t>Evesham township</t>
  </si>
  <si>
    <t>Florence township</t>
  </si>
  <si>
    <t>Hainesport township</t>
  </si>
  <si>
    <t>Lumberton township</t>
  </si>
  <si>
    <t>Mansfield township</t>
  </si>
  <si>
    <t>Maple Shade township</t>
  </si>
  <si>
    <t>Medford township</t>
  </si>
  <si>
    <t>Moorestown township</t>
  </si>
  <si>
    <t>Mount Holly township</t>
  </si>
  <si>
    <t>Mount Laurel township</t>
  </si>
  <si>
    <t>New Hanover township</t>
  </si>
  <si>
    <t>North Hanover township</t>
  </si>
  <si>
    <t>Pemberton township</t>
  </si>
  <si>
    <t>Riverside township</t>
  </si>
  <si>
    <t>Shamong township</t>
  </si>
  <si>
    <t>Southampton township</t>
  </si>
  <si>
    <t>Springfield township</t>
  </si>
  <si>
    <t>Tabernacle township</t>
  </si>
  <si>
    <t>Washington township</t>
  </si>
  <si>
    <t>Westampton township</t>
  </si>
  <si>
    <t>Willingboro township</t>
  </si>
  <si>
    <t>Woodland township</t>
  </si>
  <si>
    <t>La Cañada Flintridge city</t>
  </si>
  <si>
    <t>15700US06037xx</t>
  </si>
  <si>
    <t>15700US06059xx</t>
  </si>
  <si>
    <t>15700US06071xx</t>
  </si>
  <si>
    <t>COUSUB12670</t>
  </si>
  <si>
    <t>COUSUB12940</t>
  </si>
  <si>
    <t>COUSUB17080</t>
  </si>
  <si>
    <t>COUSUB17440</t>
  </si>
  <si>
    <t>COUSUB18790</t>
  </si>
  <si>
    <t>COUSUB20050</t>
  </si>
  <si>
    <t>COUSUB22110</t>
  </si>
  <si>
    <t>COUSUB23850</t>
  </si>
  <si>
    <t>COUSUB29010</t>
  </si>
  <si>
    <t>COUSUB42060</t>
  </si>
  <si>
    <t>COUSUB43290</t>
  </si>
  <si>
    <t>COUSUB43740</t>
  </si>
  <si>
    <t>COUSUB45120</t>
  </si>
  <si>
    <t>COUSUB47880</t>
  </si>
  <si>
    <t>COUSUB48900</t>
  </si>
  <si>
    <t>COUSUB49020</t>
  </si>
  <si>
    <t>COUSUB51510</t>
  </si>
  <si>
    <t>COUSUB53070</t>
  </si>
  <si>
    <t>COUSUB57510</t>
  </si>
  <si>
    <t>COUSUB63510</t>
  </si>
  <si>
    <t>COUSUB66810</t>
  </si>
  <si>
    <t>COUSUB68610</t>
  </si>
  <si>
    <t>COUSUB69990</t>
  </si>
  <si>
    <t>COUSUB72060</t>
  </si>
  <si>
    <t>COUSUB77150</t>
  </si>
  <si>
    <t>COUSUB78200</t>
  </si>
  <si>
    <t>COUSUB81440</t>
  </si>
  <si>
    <t>COUSUB82420</t>
  </si>
  <si>
    <t>SUMLEV</t>
  </si>
  <si>
    <t>Geographic summary level</t>
  </si>
  <si>
    <t>Constructed GEOID</t>
  </si>
  <si>
    <t>Medford Lakes borough</t>
  </si>
  <si>
    <t>Pemberton borough</t>
  </si>
  <si>
    <t>Wrightstown borough</t>
  </si>
  <si>
    <t>Palmyra borough</t>
  </si>
  <si>
    <t>Riverton borough</t>
  </si>
  <si>
    <t>Beverly city</t>
  </si>
  <si>
    <t>Burlington city</t>
  </si>
  <si>
    <t>Fieldsboro borough</t>
  </si>
  <si>
    <t>Bordentown city</t>
  </si>
  <si>
    <t>COUSUB03370</t>
  </si>
  <si>
    <t>COUSUB57480</t>
  </si>
  <si>
    <t>COUSUB82960</t>
  </si>
  <si>
    <t>COUSUB55800</t>
  </si>
  <si>
    <t>COUSUB63660</t>
  </si>
  <si>
    <t>COUSUB05740</t>
  </si>
  <si>
    <t>COUSUB08950</t>
  </si>
  <si>
    <t>COUSUB08920</t>
  </si>
  <si>
    <t>23250</t>
  </si>
  <si>
    <t>COUSUB06700</t>
  </si>
  <si>
    <t>COUSUB06670</t>
  </si>
  <si>
    <t>North Salem town</t>
  </si>
  <si>
    <t>Lewisboro town</t>
  </si>
  <si>
    <t>Somers town</t>
  </si>
  <si>
    <t>Yorktown town</t>
  </si>
  <si>
    <t>Pound Ridge town</t>
  </si>
  <si>
    <t>North Castle town</t>
  </si>
  <si>
    <t>Mount Kisco village</t>
  </si>
  <si>
    <t>Bedford town</t>
  </si>
  <si>
    <t>New Castle town</t>
  </si>
  <si>
    <t>Peekskill city</t>
  </si>
  <si>
    <t>Buchanan village</t>
  </si>
  <si>
    <t>Croton-on-Hudson village</t>
  </si>
  <si>
    <t>Balance of Cortlandt town</t>
  </si>
  <si>
    <t>Bronxville village</t>
  </si>
  <si>
    <t>Tuckahoe village</t>
  </si>
  <si>
    <t>Balance of Eastchester town</t>
  </si>
  <si>
    <t>Ardsley village</t>
  </si>
  <si>
    <t>Dobbs Ferry village</t>
  </si>
  <si>
    <t>Elmsford village</t>
  </si>
  <si>
    <t>Hastings-on-Hudson village</t>
  </si>
  <si>
    <t>Irvington village</t>
  </si>
  <si>
    <t>Tarrytown village</t>
  </si>
  <si>
    <t>Balance of Greenburgh town</t>
  </si>
  <si>
    <t>Harrison village</t>
  </si>
  <si>
    <t>Larchmont village</t>
  </si>
  <si>
    <t>Mamaroneck village (pt.)</t>
  </si>
  <si>
    <t>Balance of Mamaroneck town</t>
  </si>
  <si>
    <t>Briarcliff Manor village (pt.)</t>
  </si>
  <si>
    <t>Pleasantville village</t>
  </si>
  <si>
    <t>Sleepy Hollow village</t>
  </si>
  <si>
    <t>Balance of Mount Pleasant town</t>
  </si>
  <si>
    <t>Mount Vernon city</t>
  </si>
  <si>
    <t>New Rochelle city</t>
  </si>
  <si>
    <t>Ossining village</t>
  </si>
  <si>
    <t>Balance of Ossining town</t>
  </si>
  <si>
    <t>Pelham village</t>
  </si>
  <si>
    <t>Pelham Manor village</t>
  </si>
  <si>
    <t>Rye city</t>
  </si>
  <si>
    <t>Port Chester village</t>
  </si>
  <si>
    <t>Rye Brook village</t>
  </si>
  <si>
    <t>Scarsdale village</t>
  </si>
  <si>
    <t>White Plains city</t>
  </si>
  <si>
    <t>Yonkers city</t>
  </si>
  <si>
    <t>COUSUB53517</t>
  </si>
  <si>
    <t>COUSUB42136</t>
  </si>
  <si>
    <t>COUSUB68308</t>
  </si>
  <si>
    <t>COUSUB84077</t>
  </si>
  <si>
    <t>COUSUB59685</t>
  </si>
  <si>
    <t>COUSUB51693</t>
  </si>
  <si>
    <t>48890</t>
  </si>
  <si>
    <t>COUSUB05320</t>
  </si>
  <si>
    <t>COUSUB50078</t>
  </si>
  <si>
    <t>COUSUB56979</t>
  </si>
  <si>
    <t>COUSUB18410</t>
  </si>
  <si>
    <t>COUSUB21820</t>
  </si>
  <si>
    <t>COUSUB30367</t>
  </si>
  <si>
    <t>COUSUB32413</t>
  </si>
  <si>
    <t>COUSUB44842</t>
  </si>
  <si>
    <t>COUSUB49011</t>
  </si>
  <si>
    <t>COUSUB49121</t>
  </si>
  <si>
    <t>COUSUB50617</t>
  </si>
  <si>
    <t>COUSUB55541</t>
  </si>
  <si>
    <t>COUSUB57012</t>
  </si>
  <si>
    <t>COUSUB64309</t>
  </si>
  <si>
    <t>COUSUB64320</t>
  </si>
  <si>
    <t>COUSUB65442</t>
  </si>
  <si>
    <t>COUSUB81677</t>
  </si>
  <si>
    <t>COUSUB84000</t>
  </si>
  <si>
    <t>Westchester</t>
  </si>
  <si>
    <t>Addison village (pt.)</t>
  </si>
  <si>
    <t>Algonquin village (pt.)</t>
  </si>
  <si>
    <t>Alsip village</t>
  </si>
  <si>
    <t>Arlington Heights village (pt.)</t>
  </si>
  <si>
    <t>Aurora city (pt.)</t>
  </si>
  <si>
    <t>Balance of Addison township</t>
  </si>
  <si>
    <t>Balance of Aurora township</t>
  </si>
  <si>
    <t>Balance of Barrington township</t>
  </si>
  <si>
    <t>Balance of Batavia township</t>
  </si>
  <si>
    <t>Balance of Big Grove township</t>
  </si>
  <si>
    <t>Balance of Big Rock township</t>
  </si>
  <si>
    <t>Balance of Blackberry township</t>
  </si>
  <si>
    <t>Balance of Bloom township</t>
  </si>
  <si>
    <t>Balance of Bloomingdale township</t>
  </si>
  <si>
    <t>Balance of Bremen township</t>
  </si>
  <si>
    <t>Balance of Bristol township</t>
  </si>
  <si>
    <t>Balance of Burlington township</t>
  </si>
  <si>
    <t>Balance of Calumet township</t>
  </si>
  <si>
    <t>Balance of Campton township</t>
  </si>
  <si>
    <t>Balance of Channahon township</t>
  </si>
  <si>
    <t>Balance of Crete township</t>
  </si>
  <si>
    <t>Balance of Custer township</t>
  </si>
  <si>
    <t>Balance of Downers Grove township</t>
  </si>
  <si>
    <t>Balance of Du Page township</t>
  </si>
  <si>
    <t>Balance of Dundee township</t>
  </si>
  <si>
    <t>Balance of Elgin township</t>
  </si>
  <si>
    <t>Balance of Elk Grove township</t>
  </si>
  <si>
    <t>Balance of Florence township</t>
  </si>
  <si>
    <t>Balance of Fox township</t>
  </si>
  <si>
    <t>Balance of Frankfort township</t>
  </si>
  <si>
    <t>Balance of Geneva township</t>
  </si>
  <si>
    <t>Balance of Green Garden township</t>
  </si>
  <si>
    <t>Balance of Hampshire township</t>
  </si>
  <si>
    <t>Balance of Hanover township</t>
  </si>
  <si>
    <t>Balance of Homer township</t>
  </si>
  <si>
    <t>Balance of Jackson township</t>
  </si>
  <si>
    <t>Balance of Joliet township</t>
  </si>
  <si>
    <t>Balance of Kaneville township</t>
  </si>
  <si>
    <t>Balance of Kendall township</t>
  </si>
  <si>
    <t>Balance of Lemont township</t>
  </si>
  <si>
    <t>Balance of Leyden township</t>
  </si>
  <si>
    <t>Balance of Lisbon township</t>
  </si>
  <si>
    <t>Balance of Lisle township</t>
  </si>
  <si>
    <t>Balance of Little Rock township</t>
  </si>
  <si>
    <t>Balance of Lockport township</t>
  </si>
  <si>
    <t>Balance of Lyons township</t>
  </si>
  <si>
    <t>Balance of Maine township</t>
  </si>
  <si>
    <t>Balance of Manhattan township</t>
  </si>
  <si>
    <t>Balance of Milton township</t>
  </si>
  <si>
    <t>Balance of Monee township</t>
  </si>
  <si>
    <t>Balance of Na-Au-Say township</t>
  </si>
  <si>
    <t>Balance of Naperville township</t>
  </si>
  <si>
    <t>Balance of New Lenox township</t>
  </si>
  <si>
    <t>Balance of New Trier township</t>
  </si>
  <si>
    <t>Balance of Niles township</t>
  </si>
  <si>
    <t>Balance of Northfield township</t>
  </si>
  <si>
    <t>Balance of Norwood Park township</t>
  </si>
  <si>
    <t>Balance of Orland township</t>
  </si>
  <si>
    <t>Balance of Oswego township</t>
  </si>
  <si>
    <t>Balance of Palatine township</t>
  </si>
  <si>
    <t>Balance of Palos township</t>
  </si>
  <si>
    <t>Balance of Peotone township</t>
  </si>
  <si>
    <t>Balance of Plainfield township</t>
  </si>
  <si>
    <t>Balance of Plato township</t>
  </si>
  <si>
    <t>Balance of Proviso township</t>
  </si>
  <si>
    <t>Balance of Reed township</t>
  </si>
  <si>
    <t>Balance of Rich township</t>
  </si>
  <si>
    <t>Balance of Riverside township</t>
  </si>
  <si>
    <t>Balance of Rutland township</t>
  </si>
  <si>
    <t>Balance of Schaumburg township</t>
  </si>
  <si>
    <t>Balance of Seward township</t>
  </si>
  <si>
    <t>Balance of St. Charles township</t>
  </si>
  <si>
    <t>Balance of Stickney township</t>
  </si>
  <si>
    <t>Balance of Sugar Grove township</t>
  </si>
  <si>
    <t>Balance of Thornton township</t>
  </si>
  <si>
    <t>Balance of Troy township</t>
  </si>
  <si>
    <t>Balance of Virgil township</t>
  </si>
  <si>
    <t>Balance of Washington township</t>
  </si>
  <si>
    <t>Balance of Wayne township</t>
  </si>
  <si>
    <t>Balance of Wesley township</t>
  </si>
  <si>
    <t>Balance of Wheatland township</t>
  </si>
  <si>
    <t>Balance of Wheeling township</t>
  </si>
  <si>
    <t>Balance of Will township</t>
  </si>
  <si>
    <t>Balance of Wilmington township</t>
  </si>
  <si>
    <t>Balance of Winfield township</t>
  </si>
  <si>
    <t>Balance of Worth township</t>
  </si>
  <si>
    <t>Balance of York township</t>
  </si>
  <si>
    <t>Barrington Hills village (pt.)</t>
  </si>
  <si>
    <t>Barrington village (pt.)</t>
  </si>
  <si>
    <t>Bartlett village (pt.)</t>
  </si>
  <si>
    <t>Batavia city (pt.)</t>
  </si>
  <si>
    <t>Bedford Park village (pt.)</t>
  </si>
  <si>
    <t>Beecher village</t>
  </si>
  <si>
    <t>Bellwood village</t>
  </si>
  <si>
    <t>Bensenville village (pt.)</t>
  </si>
  <si>
    <t>Berkeley village</t>
  </si>
  <si>
    <t>Berwyn city</t>
  </si>
  <si>
    <t>Big Rock village (pt.)</t>
  </si>
  <si>
    <t>Bloomingdale village</t>
  </si>
  <si>
    <t>Blue Island city (pt.)</t>
  </si>
  <si>
    <t>Bolingbrook village (pt.)</t>
  </si>
  <si>
    <t>Braceville village (pt.)</t>
  </si>
  <si>
    <t>Braidwood city (pt.)</t>
  </si>
  <si>
    <t>Bridgeview village (pt.)</t>
  </si>
  <si>
    <t>Broadview village</t>
  </si>
  <si>
    <t>Brookfield village (pt.)</t>
  </si>
  <si>
    <t>Buffalo Grove village (pt.)</t>
  </si>
  <si>
    <t>Burlington village (pt.)</t>
  </si>
  <si>
    <t>Burnham village</t>
  </si>
  <si>
    <t>Burr Ridge village (pt.)</t>
  </si>
  <si>
    <t>Calumet City city</t>
  </si>
  <si>
    <t>Calumet Park village</t>
  </si>
  <si>
    <t>Campton Hills village (pt.)</t>
  </si>
  <si>
    <t>Carol Stream village (pt.)</t>
  </si>
  <si>
    <t>Carpentersville village (pt.)</t>
  </si>
  <si>
    <t>Channahon village (pt.)</t>
  </si>
  <si>
    <t>Chicago city (pt.)</t>
  </si>
  <si>
    <t>Chicago Heights city</t>
  </si>
  <si>
    <t>Chicago Ridge village</t>
  </si>
  <si>
    <t>Cicero town</t>
  </si>
  <si>
    <t>Clarendon Hills village</t>
  </si>
  <si>
    <t>Coal City village (pt.)</t>
  </si>
  <si>
    <t>Country Club Hills city (pt.)</t>
  </si>
  <si>
    <t>Countryside city</t>
  </si>
  <si>
    <t>Crest Hill city (pt.)</t>
  </si>
  <si>
    <t>Crestwood village (pt.)</t>
  </si>
  <si>
    <t>Crete village (pt.)</t>
  </si>
  <si>
    <t>Darien city</t>
  </si>
  <si>
    <t>Deer Park village (pt.)</t>
  </si>
  <si>
    <t>Deerfield village (pt.)</t>
  </si>
  <si>
    <t>Des Plaines city (pt.)</t>
  </si>
  <si>
    <t>Diamond village (pt.)</t>
  </si>
  <si>
    <t>Dixmoor village</t>
  </si>
  <si>
    <t>Dolton village</t>
  </si>
  <si>
    <t>Downers Grove village (pt.)</t>
  </si>
  <si>
    <t>East Dundee village (pt.)</t>
  </si>
  <si>
    <t>East Hazel Crest village</t>
  </si>
  <si>
    <t>Elburn village (pt.)</t>
  </si>
  <si>
    <t>Elgin city (pt.)</t>
  </si>
  <si>
    <t>Elk Grove Village village (pt.)</t>
  </si>
  <si>
    <t>Elmhurst city (pt.)</t>
  </si>
  <si>
    <t>Elmwood Park village</t>
  </si>
  <si>
    <t>Elwood village (pt.)</t>
  </si>
  <si>
    <t>Evanston city</t>
  </si>
  <si>
    <t>Evergreen Park village</t>
  </si>
  <si>
    <t>Flossmoor village (pt.)</t>
  </si>
  <si>
    <t>Ford Heights village</t>
  </si>
  <si>
    <t>Forest Park village</t>
  </si>
  <si>
    <t>Forest View village</t>
  </si>
  <si>
    <t>Frankfort village (pt.)</t>
  </si>
  <si>
    <t>Franklin Park village</t>
  </si>
  <si>
    <t>Geneva city (pt.)</t>
  </si>
  <si>
    <t>Gilberts village (pt.)</t>
  </si>
  <si>
    <t>Glen Ellyn village (pt.)</t>
  </si>
  <si>
    <t>Glencoe village (pt.)</t>
  </si>
  <si>
    <t>Glendale Heights village (pt.)</t>
  </si>
  <si>
    <t>Glenview village (pt.)</t>
  </si>
  <si>
    <t>Glenwood village (pt.)</t>
  </si>
  <si>
    <t>Godley village (pt.)</t>
  </si>
  <si>
    <t>Golf village</t>
  </si>
  <si>
    <t>Hampshire village (pt.)</t>
  </si>
  <si>
    <t>Hanover Park village (pt.)</t>
  </si>
  <si>
    <t>Harvey city (pt.)</t>
  </si>
  <si>
    <t>Harwood Heights village</t>
  </si>
  <si>
    <t>Hazel Crest village (pt.)</t>
  </si>
  <si>
    <t>Hickory Hills city (pt.)</t>
  </si>
  <si>
    <t>Hillside village</t>
  </si>
  <si>
    <t>Hinsdale village (pt.)</t>
  </si>
  <si>
    <t>Hodgkins village</t>
  </si>
  <si>
    <t>Hoffman Estates village (pt.)</t>
  </si>
  <si>
    <t>Homer Glen village (pt.)</t>
  </si>
  <si>
    <t>Hometown city</t>
  </si>
  <si>
    <t>Homewood village (pt.)</t>
  </si>
  <si>
    <t>Huntley village (pt.)</t>
  </si>
  <si>
    <t>Indian Head Park village</t>
  </si>
  <si>
    <t>Inverness village (pt.)</t>
  </si>
  <si>
    <t>Itasca village (pt.)</t>
  </si>
  <si>
    <t>Joliet city (pt.)</t>
  </si>
  <si>
    <t>Justice village</t>
  </si>
  <si>
    <t>Kaneville village</t>
  </si>
  <si>
    <t>Kenilworth village</t>
  </si>
  <si>
    <t>La Grange Park village</t>
  </si>
  <si>
    <t>La Grange village</t>
  </si>
  <si>
    <t>Lansing village (pt.)</t>
  </si>
  <si>
    <t>Lemont village (pt.)</t>
  </si>
  <si>
    <t>Lily Lake village</t>
  </si>
  <si>
    <t>Lincolnwood village</t>
  </si>
  <si>
    <t>Lisbon village (pt.)</t>
  </si>
  <si>
    <t>Lisle village (pt.)</t>
  </si>
  <si>
    <t>Lockport city (pt.)</t>
  </si>
  <si>
    <t>Lombard village (pt.)</t>
  </si>
  <si>
    <t>Lynwood village</t>
  </si>
  <si>
    <t>Lyons village (pt.)</t>
  </si>
  <si>
    <t>Manhattan village</t>
  </si>
  <si>
    <t>Maple Park village (pt.)</t>
  </si>
  <si>
    <t>Markham city (pt.)</t>
  </si>
  <si>
    <t>Matteson village (pt.)</t>
  </si>
  <si>
    <t>Maywood village</t>
  </si>
  <si>
    <t>McCook village</t>
  </si>
  <si>
    <t>Melrose Park village (pt.)</t>
  </si>
  <si>
    <t>Merrionette Park village</t>
  </si>
  <si>
    <t>Midlothian village</t>
  </si>
  <si>
    <t>Millbrook village</t>
  </si>
  <si>
    <t>Millington village (pt.)</t>
  </si>
  <si>
    <t>Minooka village (pt.)</t>
  </si>
  <si>
    <t>Mokena village (pt.)</t>
  </si>
  <si>
    <t>Monee village</t>
  </si>
  <si>
    <t>Montgomery village (pt.)</t>
  </si>
  <si>
    <t>Morton Grove village (pt.)</t>
  </si>
  <si>
    <t>Mount Prospect village (pt.)</t>
  </si>
  <si>
    <t>Naperville city (pt.)</t>
  </si>
  <si>
    <t>New Lenox village (pt.)</t>
  </si>
  <si>
    <t>Newark village (pt.)</t>
  </si>
  <si>
    <t>Niles village (pt.)</t>
  </si>
  <si>
    <t>Norridge village (pt.)</t>
  </si>
  <si>
    <t>North Aurora village (pt.)</t>
  </si>
  <si>
    <t>North Riverside village (pt.)</t>
  </si>
  <si>
    <t>Northbrook village (pt.)</t>
  </si>
  <si>
    <t>Northfield village (pt.)</t>
  </si>
  <si>
    <t>Northlake city (pt.)</t>
  </si>
  <si>
    <t>Oak Brook village (pt.)</t>
  </si>
  <si>
    <t>Oak Forest city</t>
  </si>
  <si>
    <t>Oak Lawn village</t>
  </si>
  <si>
    <t>Oak Park village</t>
  </si>
  <si>
    <t>Oakbrook Terrace city</t>
  </si>
  <si>
    <t>Olympia Fields village (pt.)</t>
  </si>
  <si>
    <t>Orland Hills village</t>
  </si>
  <si>
    <t>Orland Park village (pt.)</t>
  </si>
  <si>
    <t>Oswego village (pt.)</t>
  </si>
  <si>
    <t>Palatine village (pt.)</t>
  </si>
  <si>
    <t>Palos Heights city (pt.)</t>
  </si>
  <si>
    <t>Palos Hills city</t>
  </si>
  <si>
    <t>Palos Park village (pt.)</t>
  </si>
  <si>
    <t>Park Forest village (pt.)</t>
  </si>
  <si>
    <t>Park Ridge city (pt.)</t>
  </si>
  <si>
    <t>Peotone village (pt.)</t>
  </si>
  <si>
    <t>Phoenix village</t>
  </si>
  <si>
    <t>Pingree Grove village (pt.)</t>
  </si>
  <si>
    <t>Plainfield village (pt.)</t>
  </si>
  <si>
    <t>Plano city</t>
  </si>
  <si>
    <t>Plattville village</t>
  </si>
  <si>
    <t>Posen village (pt.)</t>
  </si>
  <si>
    <t>Prospect Heights city (pt.)</t>
  </si>
  <si>
    <t>Richton Park village</t>
  </si>
  <si>
    <t>River Forest village</t>
  </si>
  <si>
    <t>River Grove village</t>
  </si>
  <si>
    <t>Riverdale village (pt.)</t>
  </si>
  <si>
    <t>Riverside village (pt.)</t>
  </si>
  <si>
    <t>Robbins village (pt.)</t>
  </si>
  <si>
    <t>Rockdale village</t>
  </si>
  <si>
    <t>Rolling Meadows city (pt.)</t>
  </si>
  <si>
    <t>Romeoville village (pt.)</t>
  </si>
  <si>
    <t>Roselle village (pt.)</t>
  </si>
  <si>
    <t>Rosemont village (pt.)</t>
  </si>
  <si>
    <t>Sandwich city (pt.)</t>
  </si>
  <si>
    <t>Sauk Village village (pt.)</t>
  </si>
  <si>
    <t>Schaumburg village (pt.)</t>
  </si>
  <si>
    <t>Schiller Park village</t>
  </si>
  <si>
    <t>Shorewood village</t>
  </si>
  <si>
    <t>Skokie village</t>
  </si>
  <si>
    <t>South Barrington village (pt.)</t>
  </si>
  <si>
    <t>South Chicago Heights village</t>
  </si>
  <si>
    <t>South Elgin village (pt.)</t>
  </si>
  <si>
    <t>South Holland village</t>
  </si>
  <si>
    <t>St. Charles city (pt.)</t>
  </si>
  <si>
    <t>Steger village (pt.)</t>
  </si>
  <si>
    <t>Stickney village</t>
  </si>
  <si>
    <t>Stone Park village</t>
  </si>
  <si>
    <t>Streamwood village (pt.)</t>
  </si>
  <si>
    <t>Sugar Grove village (pt.)</t>
  </si>
  <si>
    <t>Summit village</t>
  </si>
  <si>
    <t>Symerton village</t>
  </si>
  <si>
    <t>Thornton village</t>
  </si>
  <si>
    <t>Tinley Park village (pt.)</t>
  </si>
  <si>
    <t>University Park village (pt.)</t>
  </si>
  <si>
    <t>Villa Park village (pt.)</t>
  </si>
  <si>
    <t>Virgil village</t>
  </si>
  <si>
    <t>Warrenville city (pt.)</t>
  </si>
  <si>
    <t>Wayne village (pt.)</t>
  </si>
  <si>
    <t>West Chicago city (pt.)</t>
  </si>
  <si>
    <t>West Dundee village</t>
  </si>
  <si>
    <t>Westchester village</t>
  </si>
  <si>
    <t>Western Springs village (pt.)</t>
  </si>
  <si>
    <t>Westmont village (pt.)</t>
  </si>
  <si>
    <t>Wheaton city (pt.)</t>
  </si>
  <si>
    <t>Wheeling village (pt.)</t>
  </si>
  <si>
    <t>Willow Springs village (pt.)</t>
  </si>
  <si>
    <t>Willowbrook village</t>
  </si>
  <si>
    <t>Wilmette village (pt.)</t>
  </si>
  <si>
    <t>Wilmington city (pt.)</t>
  </si>
  <si>
    <t>Wilton township</t>
  </si>
  <si>
    <t>Winfield village (pt.)</t>
  </si>
  <si>
    <t>Winnetka village</t>
  </si>
  <si>
    <t>Wood Dale city</t>
  </si>
  <si>
    <t>Woodridge village (pt.)</t>
  </si>
  <si>
    <t>Worth village (pt.)</t>
  </si>
  <si>
    <t>Yorkville city (pt.)</t>
  </si>
  <si>
    <t>COUSUB00250</t>
  </si>
  <si>
    <t>COUSUB03025</t>
  </si>
  <si>
    <t>COUSUB03831</t>
  </si>
  <si>
    <t>COUSUB04091</t>
  </si>
  <si>
    <t>COUSUB05872</t>
  </si>
  <si>
    <t>COUSUB05989</t>
  </si>
  <si>
    <t>COUSUB06262</t>
  </si>
  <si>
    <t>COUSUB06561</t>
  </si>
  <si>
    <t>COUSUB06600</t>
  </si>
  <si>
    <t>COUSUB07939</t>
  </si>
  <si>
    <t>COUSUB08368</t>
  </si>
  <si>
    <t>COUSUB09772</t>
  </si>
  <si>
    <t>COUSUB10474</t>
  </si>
  <si>
    <t>COUSUB10903</t>
  </si>
  <si>
    <t>COUSUB12483</t>
  </si>
  <si>
    <t>COUSUB17536</t>
  </si>
  <si>
    <t>COUSUB18199</t>
  </si>
  <si>
    <t>COUSUB20604</t>
  </si>
  <si>
    <t>COUSUB21241</t>
  </si>
  <si>
    <t>COUSUB21046</t>
  </si>
  <si>
    <t>COUSUB23087</t>
  </si>
  <si>
    <t>COUSUB23243</t>
  </si>
  <si>
    <t>COUSUB26519</t>
  </si>
  <si>
    <t>COUSUB27416</t>
  </si>
  <si>
    <t>COUSUB27631</t>
  </si>
  <si>
    <t>COUSUB28885</t>
  </si>
  <si>
    <t>COUSUB31394</t>
  </si>
  <si>
    <t>COUSUB32538</t>
  </si>
  <si>
    <t>COUSUB32694</t>
  </si>
  <si>
    <t>COUSUB35827</t>
  </si>
  <si>
    <t>COUSUB38076</t>
  </si>
  <si>
    <t>COUSUB38583</t>
  </si>
  <si>
    <t>COUSUB38908</t>
  </si>
  <si>
    <t>COUSUB39454</t>
  </si>
  <si>
    <t>COUSUB42808</t>
  </si>
  <si>
    <t>COUSUB43120</t>
  </si>
  <si>
    <t>COUSUB43913</t>
  </si>
  <si>
    <t>COUSUB43952</t>
  </si>
  <si>
    <t>COUSUB44043</t>
  </si>
  <si>
    <t>COUSUB44238</t>
  </si>
  <si>
    <t>COUSUB45447</t>
  </si>
  <si>
    <t>COUSUB46162</t>
  </si>
  <si>
    <t>COUSUB46370</t>
  </si>
  <si>
    <t>COUSUB49451</t>
  </si>
  <si>
    <t>COUSUB49958</t>
  </si>
  <si>
    <t>COUSUB51531</t>
  </si>
  <si>
    <t>COUSUB51635</t>
  </si>
  <si>
    <t>COUSUB52597</t>
  </si>
  <si>
    <t>COUSUB52909</t>
  </si>
  <si>
    <t>COUSUB53013</t>
  </si>
  <si>
    <t>COUSUB53676</t>
  </si>
  <si>
    <t>COUSUB54430</t>
  </si>
  <si>
    <t>COUSUB56614</t>
  </si>
  <si>
    <t>COUSUB56900</t>
  </si>
  <si>
    <t>COUSUB57238</t>
  </si>
  <si>
    <t>COUSUB57355</t>
  </si>
  <si>
    <t>COUSUB59065</t>
  </si>
  <si>
    <t>COUSUB60300</t>
  </si>
  <si>
    <t>COUSUB60365</t>
  </si>
  <si>
    <t>COUSUB62133</t>
  </si>
  <si>
    <t>COUSUB63108</t>
  </si>
  <si>
    <t>COUSUB63498</t>
  </si>
  <si>
    <t>COUSUB64434</t>
  </si>
  <si>
    <t>COUSUB66430</t>
  </si>
  <si>
    <t>COUSUB68016</t>
  </si>
  <si>
    <t>COUSUB68757</t>
  </si>
  <si>
    <t>COUSUB66716</t>
  </si>
  <si>
    <t>COUSUB72689</t>
  </si>
  <si>
    <t>COUSUB73404</t>
  </si>
  <si>
    <t>COUSUB75198</t>
  </si>
  <si>
    <t>COUSUB76212</t>
  </si>
  <si>
    <t>COUSUB78188</t>
  </si>
  <si>
    <t>COUSUB79059</t>
  </si>
  <si>
    <t>COUSUB79410</t>
  </si>
  <si>
    <t>COUSUB79865</t>
  </si>
  <si>
    <t>COUSUB81035</t>
  </si>
  <si>
    <t>COUSUB81100</t>
  </si>
  <si>
    <t>COUSUB81711</t>
  </si>
  <si>
    <t>COUSUB82114</t>
  </si>
  <si>
    <t>COUSUB82413</t>
  </si>
  <si>
    <t>COUSUB83531</t>
  </si>
  <si>
    <t>COUSUB83947</t>
  </si>
  <si>
    <t>Cook</t>
  </si>
  <si>
    <t>DuPage</t>
  </si>
  <si>
    <t>Kane</t>
  </si>
  <si>
    <t>Kendall</t>
  </si>
  <si>
    <t>Will</t>
  </si>
  <si>
    <t>Dupage</t>
  </si>
  <si>
    <t>WIll</t>
  </si>
  <si>
    <t>711731US00243</t>
  </si>
  <si>
    <t>711789US00685</t>
  </si>
  <si>
    <t>711731US01010</t>
  </si>
  <si>
    <t>711731US02154</t>
  </si>
  <si>
    <t>711743US03012</t>
  </si>
  <si>
    <t>711743US00250</t>
  </si>
  <si>
    <t>711789US03025</t>
  </si>
  <si>
    <t>711731US03831</t>
  </si>
  <si>
    <t>711789US04091</t>
  </si>
  <si>
    <t>711793US05872</t>
  </si>
  <si>
    <t>711789US05989</t>
  </si>
  <si>
    <t>711789US06262</t>
  </si>
  <si>
    <t>711731US06561</t>
  </si>
  <si>
    <t>711743US06600</t>
  </si>
  <si>
    <t>711731US07939</t>
  </si>
  <si>
    <t>711793US08368</t>
  </si>
  <si>
    <t>711789US09772</t>
  </si>
  <si>
    <t>711731US10474</t>
  </si>
  <si>
    <t>711789US10903</t>
  </si>
  <si>
    <t>7117197US12483</t>
  </si>
  <si>
    <t>7117197US17536</t>
  </si>
  <si>
    <t>7117197US18199</t>
  </si>
  <si>
    <t>711743US20604</t>
  </si>
  <si>
    <t>7117197US21241</t>
  </si>
  <si>
    <t>711789US21046</t>
  </si>
  <si>
    <t>711789US23087</t>
  </si>
  <si>
    <t>711731US23243</t>
  </si>
  <si>
    <t>7117197US26519</t>
  </si>
  <si>
    <t>711793US27416</t>
  </si>
  <si>
    <t>7117197US27631</t>
  </si>
  <si>
    <t>711789US28885</t>
  </si>
  <si>
    <t>7117197US31394</t>
  </si>
  <si>
    <t>711789US32538</t>
  </si>
  <si>
    <t>711731US32694</t>
  </si>
  <si>
    <t>7117197US35827</t>
  </si>
  <si>
    <t>7117197US38076</t>
  </si>
  <si>
    <t>7117197US38583</t>
  </si>
  <si>
    <t>711789US38908</t>
  </si>
  <si>
    <t>711793US39454</t>
  </si>
  <si>
    <t>711731US42808</t>
  </si>
  <si>
    <t>711731US43120</t>
  </si>
  <si>
    <t>711793US43913</t>
  </si>
  <si>
    <t>711743US43952</t>
  </si>
  <si>
    <t>711793US44043</t>
  </si>
  <si>
    <t>7117197US44238</t>
  </si>
  <si>
    <t>711731US45447</t>
  </si>
  <si>
    <t>711731US46162</t>
  </si>
  <si>
    <t>7117197US46370</t>
  </si>
  <si>
    <t>711743US49451</t>
  </si>
  <si>
    <t>7117197US49958</t>
  </si>
  <si>
    <t>711793US51531</t>
  </si>
  <si>
    <t>711743US51635</t>
  </si>
  <si>
    <t>7117197US52597</t>
  </si>
  <si>
    <t>711731US52909</t>
  </si>
  <si>
    <t>711731US53013</t>
  </si>
  <si>
    <t>711731US53676</t>
  </si>
  <si>
    <t>711731US54430</t>
  </si>
  <si>
    <t>711731US56614</t>
  </si>
  <si>
    <t>711793US56900</t>
  </si>
  <si>
    <t>711731US57238</t>
  </si>
  <si>
    <t>711731US57355</t>
  </si>
  <si>
    <t>7117197US59065</t>
  </si>
  <si>
    <t>7117197US60300</t>
  </si>
  <si>
    <t>711789US60365</t>
  </si>
  <si>
    <t>711731US62133</t>
  </si>
  <si>
    <t>7117197US63108</t>
  </si>
  <si>
    <t>711731US63498</t>
  </si>
  <si>
    <t>711731US64434</t>
  </si>
  <si>
    <t>711789US66430</t>
  </si>
  <si>
    <t>711731US68016</t>
  </si>
  <si>
    <t>711793US68757</t>
  </si>
  <si>
    <t>711789US66716</t>
  </si>
  <si>
    <t>711731US72689</t>
  </si>
  <si>
    <t>711789US73404</t>
  </si>
  <si>
    <t>711731US75198</t>
  </si>
  <si>
    <t>7117197US76212</t>
  </si>
  <si>
    <t>711789US78188</t>
  </si>
  <si>
    <t>7117197US79059</t>
  </si>
  <si>
    <t>711743US79410</t>
  </si>
  <si>
    <t>7117197US79865</t>
  </si>
  <si>
    <t>7117197US81035</t>
  </si>
  <si>
    <t>711731US81100</t>
  </si>
  <si>
    <t>7117197US81711</t>
  </si>
  <si>
    <t>7117197US82114</t>
  </si>
  <si>
    <t>711743US82413</t>
  </si>
  <si>
    <t>711731US83531</t>
  </si>
  <si>
    <t>711743US83947</t>
  </si>
  <si>
    <t>711731US03883</t>
  </si>
  <si>
    <t>711731US03844</t>
  </si>
  <si>
    <t>711731US04013</t>
  </si>
  <si>
    <t>711743US04078</t>
  </si>
  <si>
    <t>711731US04572</t>
  </si>
  <si>
    <t>7117197US04585</t>
  </si>
  <si>
    <t>711731US04975</t>
  </si>
  <si>
    <t>711731US05248</t>
  </si>
  <si>
    <t>711731US05404</t>
  </si>
  <si>
    <t>711731US05573</t>
  </si>
  <si>
    <t>711789US05976</t>
  </si>
  <si>
    <t>711743US06587</t>
  </si>
  <si>
    <t>711731US06704</t>
  </si>
  <si>
    <t>711743US07133</t>
  </si>
  <si>
    <t>7117197US07640</t>
  </si>
  <si>
    <t>7117197US07770</t>
  </si>
  <si>
    <t>711731US08225</t>
  </si>
  <si>
    <t>711731US08446</t>
  </si>
  <si>
    <t>711731US08576</t>
  </si>
  <si>
    <t>711731US09447</t>
  </si>
  <si>
    <t>711731US09642</t>
  </si>
  <si>
    <t>711789US09759</t>
  </si>
  <si>
    <t>711731US09798</t>
  </si>
  <si>
    <t>711731US09980</t>
  </si>
  <si>
    <t>711731US10487</t>
  </si>
  <si>
    <t>711731US10513</t>
  </si>
  <si>
    <t>711789US10906</t>
  </si>
  <si>
    <t>711743US11332</t>
  </si>
  <si>
    <t>711789US11358</t>
  </si>
  <si>
    <t>7117197US12476</t>
  </si>
  <si>
    <t>711743US14000</t>
  </si>
  <si>
    <t>711731US14026</t>
  </si>
  <si>
    <t>711731US14065</t>
  </si>
  <si>
    <t>711731US14351</t>
  </si>
  <si>
    <t>711743US14572</t>
  </si>
  <si>
    <t>7117197US15170</t>
  </si>
  <si>
    <t>711731US16691</t>
  </si>
  <si>
    <t>711731US16873</t>
  </si>
  <si>
    <t>7117197US17458</t>
  </si>
  <si>
    <t>711731US17497</t>
  </si>
  <si>
    <t>711731US17523</t>
  </si>
  <si>
    <t>711743US18628</t>
  </si>
  <si>
    <t>711731US19083</t>
  </si>
  <si>
    <t>711731US18992</t>
  </si>
  <si>
    <t>711731US19642</t>
  </si>
  <si>
    <t>7117197US19837</t>
  </si>
  <si>
    <t>711731US20149</t>
  </si>
  <si>
    <t>711731US20292</t>
  </si>
  <si>
    <t>711743US20591</t>
  </si>
  <si>
    <t>711731US21696</t>
  </si>
  <si>
    <t>711731US21904</t>
  </si>
  <si>
    <t>711789US22931</t>
  </si>
  <si>
    <t>711731US23074</t>
  </si>
  <si>
    <t>711731US23256</t>
  </si>
  <si>
    <t>711731US23620</t>
  </si>
  <si>
    <t>711731US23724</t>
  </si>
  <si>
    <t>7117197US23945</t>
  </si>
  <si>
    <t>711731US24582</t>
  </si>
  <si>
    <t>711731US24634</t>
  </si>
  <si>
    <t>711731US26571</t>
  </si>
  <si>
    <t>711731US26710</t>
  </si>
  <si>
    <t>711731US26935</t>
  </si>
  <si>
    <t>711731US26987</t>
  </si>
  <si>
    <t>711731US27624</t>
  </si>
  <si>
    <t>711731US27702</t>
  </si>
  <si>
    <t>711789US28872</t>
  </si>
  <si>
    <t>711789US29171</t>
  </si>
  <si>
    <t>711743US29756</t>
  </si>
  <si>
    <t>711731US29652</t>
  </si>
  <si>
    <t>711743US29730</t>
  </si>
  <si>
    <t>711731US29938</t>
  </si>
  <si>
    <t>711731US30029</t>
  </si>
  <si>
    <t>7117197US30120</t>
  </si>
  <si>
    <t>711731US30328</t>
  </si>
  <si>
    <t>711789US32525</t>
  </si>
  <si>
    <t>711731US32746</t>
  </si>
  <si>
    <t>711731US33383</t>
  </si>
  <si>
    <t>711731US33435</t>
  </si>
  <si>
    <t>711731US33695</t>
  </si>
  <si>
    <t>711731US34514</t>
  </si>
  <si>
    <t>711731US35086</t>
  </si>
  <si>
    <t>711731US35307</t>
  </si>
  <si>
    <t>711731US35385</t>
  </si>
  <si>
    <t>711731US35411</t>
  </si>
  <si>
    <t>711731US35835</t>
  </si>
  <si>
    <t>711731US35866</t>
  </si>
  <si>
    <t>711731US35879</t>
  </si>
  <si>
    <t>711789US36750</t>
  </si>
  <si>
    <t>711731US37257</t>
  </si>
  <si>
    <t>711731US37608</t>
  </si>
  <si>
    <t>711743US37907</t>
  </si>
  <si>
    <t>711793US38570</t>
  </si>
  <si>
    <t>711731US38830</t>
  </si>
  <si>
    <t>711789US38895</t>
  </si>
  <si>
    <t>711731US39519</t>
  </si>
  <si>
    <t>711731US40793</t>
  </si>
  <si>
    <t>711731US40767</t>
  </si>
  <si>
    <t>711731US42028</t>
  </si>
  <si>
    <t>711731US42795</t>
  </si>
  <si>
    <t>711789US43406</t>
  </si>
  <si>
    <t>711731US43744</t>
  </si>
  <si>
    <t>711793US43900</t>
  </si>
  <si>
    <t>711743US43939</t>
  </si>
  <si>
    <t>7117197US44225</t>
  </si>
  <si>
    <t>711743US44407</t>
  </si>
  <si>
    <t>711731US45421</t>
  </si>
  <si>
    <t>711731US45434</t>
  </si>
  <si>
    <t>7117197US46357</t>
  </si>
  <si>
    <t>711789US46604</t>
  </si>
  <si>
    <t>711731US47007</t>
  </si>
  <si>
    <t>711731US47540</t>
  </si>
  <si>
    <t>711731US47774</t>
  </si>
  <si>
    <t>711731US45564</t>
  </si>
  <si>
    <t>711731US48242</t>
  </si>
  <si>
    <t>711731US48554</t>
  </si>
  <si>
    <t>711731US48892</t>
  </si>
  <si>
    <t>711793US49100</t>
  </si>
  <si>
    <t>711793US49308</t>
  </si>
  <si>
    <t>711793US49607</t>
  </si>
  <si>
    <t>7117197US49854</t>
  </si>
  <si>
    <t>7117197US49945</t>
  </si>
  <si>
    <t>711789US50218</t>
  </si>
  <si>
    <t>711731US50647</t>
  </si>
  <si>
    <t>711731US51089</t>
  </si>
  <si>
    <t>711743US51622</t>
  </si>
  <si>
    <t>7117197US52584</t>
  </si>
  <si>
    <t>711793US52103</t>
  </si>
  <si>
    <t>711731US53000</t>
  </si>
  <si>
    <t>711731US53377</t>
  </si>
  <si>
    <t>711789US53442</t>
  </si>
  <si>
    <t>711731US54144</t>
  </si>
  <si>
    <t>711731US53481</t>
  </si>
  <si>
    <t>711731US53663</t>
  </si>
  <si>
    <t>711731US53871</t>
  </si>
  <si>
    <t>711731US54534</t>
  </si>
  <si>
    <t>711731US54638</t>
  </si>
  <si>
    <t>711731US54820</t>
  </si>
  <si>
    <t>711731US54885</t>
  </si>
  <si>
    <t>711743US54560</t>
  </si>
  <si>
    <t>711731US55938</t>
  </si>
  <si>
    <t>711731US56627</t>
  </si>
  <si>
    <t>711731US56640</t>
  </si>
  <si>
    <t>711793US56887</t>
  </si>
  <si>
    <t>711731US57225</t>
  </si>
  <si>
    <t>711731US57381</t>
  </si>
  <si>
    <t>711731US57394</t>
  </si>
  <si>
    <t>711731US57407</t>
  </si>
  <si>
    <t>711731US57732</t>
  </si>
  <si>
    <t>711731US57875</t>
  </si>
  <si>
    <t>7117197US59052</t>
  </si>
  <si>
    <t>711731US59572</t>
  </si>
  <si>
    <t>711789US59988</t>
  </si>
  <si>
    <t>711793US60287</t>
  </si>
  <si>
    <t>711793US60352</t>
  </si>
  <si>
    <t>711793US60391</t>
  </si>
  <si>
    <t>711731US61314</t>
  </si>
  <si>
    <t>711731US62016</t>
  </si>
  <si>
    <t>711731US63706</t>
  </si>
  <si>
    <t>711731US64304</t>
  </si>
  <si>
    <t>711731US64343</t>
  </si>
  <si>
    <t>711731US64278</t>
  </si>
  <si>
    <t>711731US64421</t>
  </si>
  <si>
    <t>711731US64616</t>
  </si>
  <si>
    <t>7117197US64902</t>
  </si>
  <si>
    <t>711731US65338</t>
  </si>
  <si>
    <t>7117197US65442</t>
  </si>
  <si>
    <t>711731US65806</t>
  </si>
  <si>
    <t>711731US65819</t>
  </si>
  <si>
    <t>711793US67548</t>
  </si>
  <si>
    <t>711731US67769</t>
  </si>
  <si>
    <t>711731US68003</t>
  </si>
  <si>
    <t>711731US68081</t>
  </si>
  <si>
    <t>7117197US69758</t>
  </si>
  <si>
    <t>711731US70122</t>
  </si>
  <si>
    <t>711789US70161</t>
  </si>
  <si>
    <t>711731US70564</t>
  </si>
  <si>
    <t>711731US70629</t>
  </si>
  <si>
    <t>711789US70720</t>
  </si>
  <si>
    <t>711731US70850</t>
  </si>
  <si>
    <t>711743US66703</t>
  </si>
  <si>
    <t>711731US72520</t>
  </si>
  <si>
    <t>711731US72676</t>
  </si>
  <si>
    <t>711731US72923</t>
  </si>
  <si>
    <t>711731US73157</t>
  </si>
  <si>
    <t>711789US73391</t>
  </si>
  <si>
    <t>711731US73638</t>
  </si>
  <si>
    <t>7117197US74275</t>
  </si>
  <si>
    <t>711731US75185</t>
  </si>
  <si>
    <t>711731US75484</t>
  </si>
  <si>
    <t>711731US76935</t>
  </si>
  <si>
    <t>711743US77993</t>
  </si>
  <si>
    <t>711789US78175</t>
  </si>
  <si>
    <t>711743US78929</t>
  </si>
  <si>
    <t>711743US79397</t>
  </si>
  <si>
    <t>711743US80060</t>
  </si>
  <si>
    <t>711789US80125</t>
  </si>
  <si>
    <t>711731US80047</t>
  </si>
  <si>
    <t>711731US80242</t>
  </si>
  <si>
    <t>711743US80645</t>
  </si>
  <si>
    <t>711743US81048</t>
  </si>
  <si>
    <t>711731US81087</t>
  </si>
  <si>
    <t>711731US82049</t>
  </si>
  <si>
    <t>711743US81919</t>
  </si>
  <si>
    <t>711731US82075</t>
  </si>
  <si>
    <t>7117197US82101</t>
  </si>
  <si>
    <t>7117197US00000</t>
  </si>
  <si>
    <t>711743US82400</t>
  </si>
  <si>
    <t>711731US82530</t>
  </si>
  <si>
    <t>711743US82985</t>
  </si>
  <si>
    <t>711731US83245</t>
  </si>
  <si>
    <t>711731US83518</t>
  </si>
  <si>
    <t>711793US84038</t>
  </si>
  <si>
    <t>05000US01001</t>
  </si>
  <si>
    <t>05000US01003</t>
  </si>
  <si>
    <t>05000US01005</t>
  </si>
  <si>
    <t>05000US01007</t>
  </si>
  <si>
    <t>05000US01009</t>
  </si>
  <si>
    <t>05000US01011</t>
  </si>
  <si>
    <t>05000US01013</t>
  </si>
  <si>
    <t>05000US01015</t>
  </si>
  <si>
    <t>05000US01017</t>
  </si>
  <si>
    <t>05000US01019</t>
  </si>
  <si>
    <t>05000US01021</t>
  </si>
  <si>
    <t>05000US01023</t>
  </si>
  <si>
    <t>05000US01025</t>
  </si>
  <si>
    <t>05000US01027</t>
  </si>
  <si>
    <t>05000US01029</t>
  </si>
  <si>
    <t>05000US01031</t>
  </si>
  <si>
    <t>05000US01033</t>
  </si>
  <si>
    <t>05000US01035</t>
  </si>
  <si>
    <t>05000US01037</t>
  </si>
  <si>
    <t>05000US01039</t>
  </si>
  <si>
    <t>05000US01041</t>
  </si>
  <si>
    <t>05000US01043</t>
  </si>
  <si>
    <t>05000US01045</t>
  </si>
  <si>
    <t>05000US01047</t>
  </si>
  <si>
    <t>05000US01049</t>
  </si>
  <si>
    <t>05000US01051</t>
  </si>
  <si>
    <t>05000US01053</t>
  </si>
  <si>
    <t>05000US01055</t>
  </si>
  <si>
    <t>05000US01057</t>
  </si>
  <si>
    <t>05000US01059</t>
  </si>
  <si>
    <t>05000US01061</t>
  </si>
  <si>
    <t>05000US01063</t>
  </si>
  <si>
    <t>05000US01065</t>
  </si>
  <si>
    <t>05000US01067</t>
  </si>
  <si>
    <t>05000US01069</t>
  </si>
  <si>
    <t>05000US01071</t>
  </si>
  <si>
    <t>05000US01073</t>
  </si>
  <si>
    <t>05000US01075</t>
  </si>
  <si>
    <t>05000US01077</t>
  </si>
  <si>
    <t>05000US01079</t>
  </si>
  <si>
    <t>05000US01081</t>
  </si>
  <si>
    <t>05000US01083</t>
  </si>
  <si>
    <t>05000US01085</t>
  </si>
  <si>
    <t>05000US01087</t>
  </si>
  <si>
    <t>05000US01089</t>
  </si>
  <si>
    <t>05000US01091</t>
  </si>
  <si>
    <t>05000US01093</t>
  </si>
  <si>
    <t>05000US01095</t>
  </si>
  <si>
    <t>05000US01097</t>
  </si>
  <si>
    <t>05000US01099</t>
  </si>
  <si>
    <t>05000US01101</t>
  </si>
  <si>
    <t>05000US01103</t>
  </si>
  <si>
    <t>05000US01105</t>
  </si>
  <si>
    <t>05000US01107</t>
  </si>
  <si>
    <t>05000US01109</t>
  </si>
  <si>
    <t>05000US01111</t>
  </si>
  <si>
    <t>05000US01113</t>
  </si>
  <si>
    <t>05000US01115</t>
  </si>
  <si>
    <t>05000US01117</t>
  </si>
  <si>
    <t>05000US01119</t>
  </si>
  <si>
    <t>05000US01121</t>
  </si>
  <si>
    <t>05000US01123</t>
  </si>
  <si>
    <t>05000US01125</t>
  </si>
  <si>
    <t>05000US01127</t>
  </si>
  <si>
    <t>05000US01129</t>
  </si>
  <si>
    <t>05000US01131</t>
  </si>
  <si>
    <t>05000US01133</t>
  </si>
  <si>
    <t>05000US02013</t>
  </si>
  <si>
    <t>05000US02016</t>
  </si>
  <si>
    <t>05000US02020</t>
  </si>
  <si>
    <t>05000US02050</t>
  </si>
  <si>
    <t>05000US02060</t>
  </si>
  <si>
    <t>05000US02068</t>
  </si>
  <si>
    <t>05000US02070</t>
  </si>
  <si>
    <t>05000US02090</t>
  </si>
  <si>
    <t>05000US02100</t>
  </si>
  <si>
    <t>05000US02105</t>
  </si>
  <si>
    <t>05000US02110</t>
  </si>
  <si>
    <t>05000US02122</t>
  </si>
  <si>
    <t>05000US02130</t>
  </si>
  <si>
    <t>05000US02150</t>
  </si>
  <si>
    <t>05000US02158</t>
  </si>
  <si>
    <t>05000US02164</t>
  </si>
  <si>
    <t>05000US02170</t>
  </si>
  <si>
    <t>05000US02180</t>
  </si>
  <si>
    <t>05000US02185</t>
  </si>
  <si>
    <t>05000US02188</t>
  </si>
  <si>
    <t>05000US02195</t>
  </si>
  <si>
    <t>05000US02198</t>
  </si>
  <si>
    <t>05000US02220</t>
  </si>
  <si>
    <t>05000US02230</t>
  </si>
  <si>
    <t>05000US02240</t>
  </si>
  <si>
    <t>05000US02261</t>
  </si>
  <si>
    <t>05000US02275</t>
  </si>
  <si>
    <t>05000US02282</t>
  </si>
  <si>
    <t>05000US02290</t>
  </si>
  <si>
    <t>05000US04001</t>
  </si>
  <si>
    <t>05000US04003</t>
  </si>
  <si>
    <t>05000US04005</t>
  </si>
  <si>
    <t>05000US04007</t>
  </si>
  <si>
    <t>05000US04009</t>
  </si>
  <si>
    <t>05000US04011</t>
  </si>
  <si>
    <t>05000US04012</t>
  </si>
  <si>
    <t>05000US04013</t>
  </si>
  <si>
    <t>05000US04015</t>
  </si>
  <si>
    <t>05000US04017</t>
  </si>
  <si>
    <t>05000US04019</t>
  </si>
  <si>
    <t>05000US04021</t>
  </si>
  <si>
    <t>05000US04023</t>
  </si>
  <si>
    <t>05000US04025</t>
  </si>
  <si>
    <t>05000US04027</t>
  </si>
  <si>
    <t>05000US05001</t>
  </si>
  <si>
    <t>05000US05003</t>
  </si>
  <si>
    <t>05000US05005</t>
  </si>
  <si>
    <t>05000US05007</t>
  </si>
  <si>
    <t>05000US05009</t>
  </si>
  <si>
    <t>05000US05011</t>
  </si>
  <si>
    <t>05000US05013</t>
  </si>
  <si>
    <t>05000US05015</t>
  </si>
  <si>
    <t>05000US05017</t>
  </si>
  <si>
    <t>05000US05019</t>
  </si>
  <si>
    <t>05000US05021</t>
  </si>
  <si>
    <t>05000US05023</t>
  </si>
  <si>
    <t>05000US05025</t>
  </si>
  <si>
    <t>05000US05027</t>
  </si>
  <si>
    <t>05000US05029</t>
  </si>
  <si>
    <t>05000US05031</t>
  </si>
  <si>
    <t>05000US05033</t>
  </si>
  <si>
    <t>05000US05035</t>
  </si>
  <si>
    <t>05000US05037</t>
  </si>
  <si>
    <t>05000US05039</t>
  </si>
  <si>
    <t>05000US05041</t>
  </si>
  <si>
    <t>05000US05043</t>
  </si>
  <si>
    <t>05000US05045</t>
  </si>
  <si>
    <t>05000US05047</t>
  </si>
  <si>
    <t>05000US05049</t>
  </si>
  <si>
    <t>05000US05051</t>
  </si>
  <si>
    <t>05000US05053</t>
  </si>
  <si>
    <t>05000US05055</t>
  </si>
  <si>
    <t>05000US05057</t>
  </si>
  <si>
    <t>05000US05059</t>
  </si>
  <si>
    <t>05000US05061</t>
  </si>
  <si>
    <t>05000US05063</t>
  </si>
  <si>
    <t>05000US05065</t>
  </si>
  <si>
    <t>05000US05067</t>
  </si>
  <si>
    <t>05000US05069</t>
  </si>
  <si>
    <t>05000US05071</t>
  </si>
  <si>
    <t>05000US05073</t>
  </si>
  <si>
    <t>05000US05075</t>
  </si>
  <si>
    <t>05000US05077</t>
  </si>
  <si>
    <t>05000US05079</t>
  </si>
  <si>
    <t>05000US05081</t>
  </si>
  <si>
    <t>05000US05083</t>
  </si>
  <si>
    <t>05000US05085</t>
  </si>
  <si>
    <t>05000US05087</t>
  </si>
  <si>
    <t>05000US05089</t>
  </si>
  <si>
    <t>05000US05091</t>
  </si>
  <si>
    <t>05000US05093</t>
  </si>
  <si>
    <t>05000US05095</t>
  </si>
  <si>
    <t>05000US05097</t>
  </si>
  <si>
    <t>05000US05099</t>
  </si>
  <si>
    <t>05000US05101</t>
  </si>
  <si>
    <t>05000US05103</t>
  </si>
  <si>
    <t>05000US05105</t>
  </si>
  <si>
    <t>05000US05107</t>
  </si>
  <si>
    <t>05000US05109</t>
  </si>
  <si>
    <t>05000US05111</t>
  </si>
  <si>
    <t>05000US05113</t>
  </si>
  <si>
    <t>05000US05115</t>
  </si>
  <si>
    <t>05000US05117</t>
  </si>
  <si>
    <t>05000US05119</t>
  </si>
  <si>
    <t>05000US05121</t>
  </si>
  <si>
    <t>05000US05123</t>
  </si>
  <si>
    <t>05000US05125</t>
  </si>
  <si>
    <t>05000US05127</t>
  </si>
  <si>
    <t>05000US05129</t>
  </si>
  <si>
    <t>05000US05131</t>
  </si>
  <si>
    <t>05000US05133</t>
  </si>
  <si>
    <t>05000US05135</t>
  </si>
  <si>
    <t>05000US05137</t>
  </si>
  <si>
    <t>05000US05139</t>
  </si>
  <si>
    <t>05000US05141</t>
  </si>
  <si>
    <t>05000US05143</t>
  </si>
  <si>
    <t>05000US05145</t>
  </si>
  <si>
    <t>05000US05147</t>
  </si>
  <si>
    <t>05000US05149</t>
  </si>
  <si>
    <t>05000US06001</t>
  </si>
  <si>
    <t>05000US06003</t>
  </si>
  <si>
    <t>05000US06005</t>
  </si>
  <si>
    <t>05000US06007</t>
  </si>
  <si>
    <t>05000US06009</t>
  </si>
  <si>
    <t>05000US06011</t>
  </si>
  <si>
    <t>05000US06013</t>
  </si>
  <si>
    <t>05000US06015</t>
  </si>
  <si>
    <t>05000US06017</t>
  </si>
  <si>
    <t>05000US06019</t>
  </si>
  <si>
    <t>05000US06021</t>
  </si>
  <si>
    <t>05000US06023</t>
  </si>
  <si>
    <t>05000US06025</t>
  </si>
  <si>
    <t>05000US06027</t>
  </si>
  <si>
    <t>05000US06029</t>
  </si>
  <si>
    <t>05000US06031</t>
  </si>
  <si>
    <t>05000US06033</t>
  </si>
  <si>
    <t>05000US06035</t>
  </si>
  <si>
    <t>05000US06037</t>
  </si>
  <si>
    <t>05000US06039</t>
  </si>
  <si>
    <t>05000US06041</t>
  </si>
  <si>
    <t>05000US06043</t>
  </si>
  <si>
    <t>05000US06045</t>
  </si>
  <si>
    <t>05000US06047</t>
  </si>
  <si>
    <t>05000US06049</t>
  </si>
  <si>
    <t>05000US06051</t>
  </si>
  <si>
    <t>05000US06053</t>
  </si>
  <si>
    <t>05000US06055</t>
  </si>
  <si>
    <t>05000US06057</t>
  </si>
  <si>
    <t>05000US06059</t>
  </si>
  <si>
    <t>05000US06061</t>
  </si>
  <si>
    <t>05000US06063</t>
  </si>
  <si>
    <t>05000US06065</t>
  </si>
  <si>
    <t>05000US06067</t>
  </si>
  <si>
    <t>05000US06069</t>
  </si>
  <si>
    <t>05000US06071</t>
  </si>
  <si>
    <t>05000US06073</t>
  </si>
  <si>
    <t>05000US06075</t>
  </si>
  <si>
    <t>05000US06077</t>
  </si>
  <si>
    <t>05000US06079</t>
  </si>
  <si>
    <t>05000US06081</t>
  </si>
  <si>
    <t>05000US06083</t>
  </si>
  <si>
    <t>05000US06085</t>
  </si>
  <si>
    <t>05000US06087</t>
  </si>
  <si>
    <t>05000US06089</t>
  </si>
  <si>
    <t>05000US06091</t>
  </si>
  <si>
    <t>05000US06093</t>
  </si>
  <si>
    <t>05000US06095</t>
  </si>
  <si>
    <t>05000US06097</t>
  </si>
  <si>
    <t>05000US06099</t>
  </si>
  <si>
    <t>05000US06101</t>
  </si>
  <si>
    <t>05000US06103</t>
  </si>
  <si>
    <t>05000US06105</t>
  </si>
  <si>
    <t>05000US06107</t>
  </si>
  <si>
    <t>05000US06109</t>
  </si>
  <si>
    <t>05000US06111</t>
  </si>
  <si>
    <t>05000US06113</t>
  </si>
  <si>
    <t>05000US06115</t>
  </si>
  <si>
    <t>05000US08001</t>
  </si>
  <si>
    <t>05000US08003</t>
  </si>
  <si>
    <t>05000US08005</t>
  </si>
  <si>
    <t>05000US08007</t>
  </si>
  <si>
    <t>05000US08009</t>
  </si>
  <si>
    <t>05000US08011</t>
  </si>
  <si>
    <t>05000US08013</t>
  </si>
  <si>
    <t>05000US08014</t>
  </si>
  <si>
    <t>05000US08015</t>
  </si>
  <si>
    <t>05000US08017</t>
  </si>
  <si>
    <t>05000US08019</t>
  </si>
  <si>
    <t>05000US08021</t>
  </si>
  <si>
    <t>05000US08023</t>
  </si>
  <si>
    <t>05000US08025</t>
  </si>
  <si>
    <t>05000US08027</t>
  </si>
  <si>
    <t>05000US08029</t>
  </si>
  <si>
    <t>05000US08031</t>
  </si>
  <si>
    <t>05000US08033</t>
  </si>
  <si>
    <t>05000US08035</t>
  </si>
  <si>
    <t>05000US08037</t>
  </si>
  <si>
    <t>05000US08039</t>
  </si>
  <si>
    <t>05000US08041</t>
  </si>
  <si>
    <t>05000US08043</t>
  </si>
  <si>
    <t>05000US08045</t>
  </si>
  <si>
    <t>05000US08047</t>
  </si>
  <si>
    <t>05000US08049</t>
  </si>
  <si>
    <t>05000US08051</t>
  </si>
  <si>
    <t>05000US08053</t>
  </si>
  <si>
    <t>05000US08055</t>
  </si>
  <si>
    <t>05000US08057</t>
  </si>
  <si>
    <t>05000US08059</t>
  </si>
  <si>
    <t>05000US08061</t>
  </si>
  <si>
    <t>05000US08063</t>
  </si>
  <si>
    <t>05000US08065</t>
  </si>
  <si>
    <t>05000US08067</t>
  </si>
  <si>
    <t>05000US08069</t>
  </si>
  <si>
    <t>05000US08071</t>
  </si>
  <si>
    <t>05000US08073</t>
  </si>
  <si>
    <t>05000US08075</t>
  </si>
  <si>
    <t>05000US08077</t>
  </si>
  <si>
    <t>05000US08079</t>
  </si>
  <si>
    <t>05000US08081</t>
  </si>
  <si>
    <t>05000US08083</t>
  </si>
  <si>
    <t>05000US08085</t>
  </si>
  <si>
    <t>05000US08087</t>
  </si>
  <si>
    <t>05000US08089</t>
  </si>
  <si>
    <t>05000US08091</t>
  </si>
  <si>
    <t>05000US08093</t>
  </si>
  <si>
    <t>05000US08095</t>
  </si>
  <si>
    <t>05000US08097</t>
  </si>
  <si>
    <t>05000US08099</t>
  </si>
  <si>
    <t>05000US08101</t>
  </si>
  <si>
    <t>05000US08103</t>
  </si>
  <si>
    <t>05000US08105</t>
  </si>
  <si>
    <t>05000US08107</t>
  </si>
  <si>
    <t>05000US08109</t>
  </si>
  <si>
    <t>05000US08111</t>
  </si>
  <si>
    <t>05000US08113</t>
  </si>
  <si>
    <t>05000US08115</t>
  </si>
  <si>
    <t>05000US08117</t>
  </si>
  <si>
    <t>05000US08119</t>
  </si>
  <si>
    <t>05000US08121</t>
  </si>
  <si>
    <t>05000US08123</t>
  </si>
  <si>
    <t>05000US08125</t>
  </si>
  <si>
    <t>05000US09001</t>
  </si>
  <si>
    <t>05000US09003</t>
  </si>
  <si>
    <t>05000US09005</t>
  </si>
  <si>
    <t>05000US09007</t>
  </si>
  <si>
    <t>05000US09009</t>
  </si>
  <si>
    <t>05000US09011</t>
  </si>
  <si>
    <t>05000US09013</t>
  </si>
  <si>
    <t>05000US09015</t>
  </si>
  <si>
    <t>05000US10001</t>
  </si>
  <si>
    <t>05000US10003</t>
  </si>
  <si>
    <t>05000US10005</t>
  </si>
  <si>
    <t>05000US11001</t>
  </si>
  <si>
    <t>05000US12001</t>
  </si>
  <si>
    <t>05000US12003</t>
  </si>
  <si>
    <t>05000US12005</t>
  </si>
  <si>
    <t>05000US12007</t>
  </si>
  <si>
    <t>05000US12009</t>
  </si>
  <si>
    <t>05000US12011</t>
  </si>
  <si>
    <t>05000US12013</t>
  </si>
  <si>
    <t>05000US12015</t>
  </si>
  <si>
    <t>05000US12017</t>
  </si>
  <si>
    <t>05000US12019</t>
  </si>
  <si>
    <t>05000US12021</t>
  </si>
  <si>
    <t>05000US12023</t>
  </si>
  <si>
    <t>05000US12027</t>
  </si>
  <si>
    <t>05000US12029</t>
  </si>
  <si>
    <t>05000US12031</t>
  </si>
  <si>
    <t>05000US12033</t>
  </si>
  <si>
    <t>05000US12035</t>
  </si>
  <si>
    <t>05000US12037</t>
  </si>
  <si>
    <t>05000US12039</t>
  </si>
  <si>
    <t>05000US12041</t>
  </si>
  <si>
    <t>05000US12043</t>
  </si>
  <si>
    <t>05000US12045</t>
  </si>
  <si>
    <t>05000US12047</t>
  </si>
  <si>
    <t>05000US12049</t>
  </si>
  <si>
    <t>05000US12051</t>
  </si>
  <si>
    <t>05000US12053</t>
  </si>
  <si>
    <t>05000US12055</t>
  </si>
  <si>
    <t>05000US12057</t>
  </si>
  <si>
    <t>05000US12059</t>
  </si>
  <si>
    <t>05000US12061</t>
  </si>
  <si>
    <t>05000US12063</t>
  </si>
  <si>
    <t>05000US12065</t>
  </si>
  <si>
    <t>05000US12067</t>
  </si>
  <si>
    <t>05000US12069</t>
  </si>
  <si>
    <t>05000US12071</t>
  </si>
  <si>
    <t>05000US12073</t>
  </si>
  <si>
    <t>05000US12075</t>
  </si>
  <si>
    <t>05000US12077</t>
  </si>
  <si>
    <t>05000US12079</t>
  </si>
  <si>
    <t>05000US12081</t>
  </si>
  <si>
    <t>05000US12083</t>
  </si>
  <si>
    <t>05000US12085</t>
  </si>
  <si>
    <t>05000US12086</t>
  </si>
  <si>
    <t>05000US12087</t>
  </si>
  <si>
    <t>05000US12089</t>
  </si>
  <si>
    <t>05000US12091</t>
  </si>
  <si>
    <t>05000US12093</t>
  </si>
  <si>
    <t>05000US12095</t>
  </si>
  <si>
    <t>05000US12097</t>
  </si>
  <si>
    <t>05000US12099</t>
  </si>
  <si>
    <t>05000US12101</t>
  </si>
  <si>
    <t>05000US12103</t>
  </si>
  <si>
    <t>05000US12105</t>
  </si>
  <si>
    <t>05000US12107</t>
  </si>
  <si>
    <t>05000US12109</t>
  </si>
  <si>
    <t>05000US12111</t>
  </si>
  <si>
    <t>05000US12113</t>
  </si>
  <si>
    <t>05000US12115</t>
  </si>
  <si>
    <t>05000US12117</t>
  </si>
  <si>
    <t>05000US12119</t>
  </si>
  <si>
    <t>05000US12121</t>
  </si>
  <si>
    <t>05000US12123</t>
  </si>
  <si>
    <t>05000US12125</t>
  </si>
  <si>
    <t>05000US12127</t>
  </si>
  <si>
    <t>05000US12129</t>
  </si>
  <si>
    <t>05000US12131</t>
  </si>
  <si>
    <t>05000US12133</t>
  </si>
  <si>
    <t>05000US13001</t>
  </si>
  <si>
    <t>05000US13003</t>
  </si>
  <si>
    <t>05000US13005</t>
  </si>
  <si>
    <t>05000US13007</t>
  </si>
  <si>
    <t>05000US13009</t>
  </si>
  <si>
    <t>05000US13011</t>
  </si>
  <si>
    <t>05000US13013</t>
  </si>
  <si>
    <t>05000US13015</t>
  </si>
  <si>
    <t>05000US13017</t>
  </si>
  <si>
    <t>05000US13019</t>
  </si>
  <si>
    <t>05000US13021</t>
  </si>
  <si>
    <t>05000US13023</t>
  </si>
  <si>
    <t>05000US13025</t>
  </si>
  <si>
    <t>05000US13027</t>
  </si>
  <si>
    <t>05000US13029</t>
  </si>
  <si>
    <t>05000US13031</t>
  </si>
  <si>
    <t>05000US13033</t>
  </si>
  <si>
    <t>05000US13035</t>
  </si>
  <si>
    <t>05000US13037</t>
  </si>
  <si>
    <t>05000US13039</t>
  </si>
  <si>
    <t>05000US13043</t>
  </si>
  <si>
    <t>05000US13045</t>
  </si>
  <si>
    <t>05000US13047</t>
  </si>
  <si>
    <t>05000US13049</t>
  </si>
  <si>
    <t>05000US13051</t>
  </si>
  <si>
    <t>05000US13053</t>
  </si>
  <si>
    <t>05000US13055</t>
  </si>
  <si>
    <t>05000US13057</t>
  </si>
  <si>
    <t>05000US13059</t>
  </si>
  <si>
    <t>05000US13061</t>
  </si>
  <si>
    <t>05000US13063</t>
  </si>
  <si>
    <t>05000US13065</t>
  </si>
  <si>
    <t>05000US13067</t>
  </si>
  <si>
    <t>05000US13069</t>
  </si>
  <si>
    <t>05000US13071</t>
  </si>
  <si>
    <t>05000US13073</t>
  </si>
  <si>
    <t>05000US13075</t>
  </si>
  <si>
    <t>05000US13077</t>
  </si>
  <si>
    <t>05000US13079</t>
  </si>
  <si>
    <t>05000US13081</t>
  </si>
  <si>
    <t>05000US13083</t>
  </si>
  <si>
    <t>05000US13085</t>
  </si>
  <si>
    <t>05000US13087</t>
  </si>
  <si>
    <t>05000US13089</t>
  </si>
  <si>
    <t>05000US13091</t>
  </si>
  <si>
    <t>05000US13093</t>
  </si>
  <si>
    <t>05000US13095</t>
  </si>
  <si>
    <t>05000US13097</t>
  </si>
  <si>
    <t>05000US13099</t>
  </si>
  <si>
    <t>05000US13101</t>
  </si>
  <si>
    <t>05000US13103</t>
  </si>
  <si>
    <t>05000US13105</t>
  </si>
  <si>
    <t>05000US13107</t>
  </si>
  <si>
    <t>05000US13109</t>
  </si>
  <si>
    <t>05000US13111</t>
  </si>
  <si>
    <t>05000US13113</t>
  </si>
  <si>
    <t>05000US13115</t>
  </si>
  <si>
    <t>05000US13117</t>
  </si>
  <si>
    <t>05000US13119</t>
  </si>
  <si>
    <t>05000US13121</t>
  </si>
  <si>
    <t>05000US13123</t>
  </si>
  <si>
    <t>05000US13125</t>
  </si>
  <si>
    <t>05000US13127</t>
  </si>
  <si>
    <t>05000US13129</t>
  </si>
  <si>
    <t>05000US13131</t>
  </si>
  <si>
    <t>05000US13133</t>
  </si>
  <si>
    <t>05000US13135</t>
  </si>
  <si>
    <t>05000US13137</t>
  </si>
  <si>
    <t>05000US13139</t>
  </si>
  <si>
    <t>05000US13141</t>
  </si>
  <si>
    <t>05000US13143</t>
  </si>
  <si>
    <t>05000US13145</t>
  </si>
  <si>
    <t>05000US13147</t>
  </si>
  <si>
    <t>05000US13149</t>
  </si>
  <si>
    <t>05000US13151</t>
  </si>
  <si>
    <t>05000US13153</t>
  </si>
  <si>
    <t>05000US13155</t>
  </si>
  <si>
    <t>05000US13157</t>
  </si>
  <si>
    <t>05000US13159</t>
  </si>
  <si>
    <t>05000US13161</t>
  </si>
  <si>
    <t>05000US13163</t>
  </si>
  <si>
    <t>05000US13165</t>
  </si>
  <si>
    <t>05000US13167</t>
  </si>
  <si>
    <t>05000US13169</t>
  </si>
  <si>
    <t>05000US13171</t>
  </si>
  <si>
    <t>05000US13173</t>
  </si>
  <si>
    <t>05000US13175</t>
  </si>
  <si>
    <t>05000US13177</t>
  </si>
  <si>
    <t>05000US13179</t>
  </si>
  <si>
    <t>05000US13181</t>
  </si>
  <si>
    <t>05000US13183</t>
  </si>
  <si>
    <t>05000US13185</t>
  </si>
  <si>
    <t>05000US13187</t>
  </si>
  <si>
    <t>05000US13189</t>
  </si>
  <si>
    <t>05000US13191</t>
  </si>
  <si>
    <t>05000US13193</t>
  </si>
  <si>
    <t>05000US13195</t>
  </si>
  <si>
    <t>05000US13197</t>
  </si>
  <si>
    <t>05000US13199</t>
  </si>
  <si>
    <t>05000US13201</t>
  </si>
  <si>
    <t>05000US13205</t>
  </si>
  <si>
    <t>05000US13207</t>
  </si>
  <si>
    <t>05000US13209</t>
  </si>
  <si>
    <t>05000US13211</t>
  </si>
  <si>
    <t>05000US13213</t>
  </si>
  <si>
    <t>05000US13215</t>
  </si>
  <si>
    <t>05000US13217</t>
  </si>
  <si>
    <t>05000US13219</t>
  </si>
  <si>
    <t>05000US13221</t>
  </si>
  <si>
    <t>05000US13223</t>
  </si>
  <si>
    <t>05000US13225</t>
  </si>
  <si>
    <t>05000US13227</t>
  </si>
  <si>
    <t>05000US13229</t>
  </si>
  <si>
    <t>05000US13231</t>
  </si>
  <si>
    <t>05000US13233</t>
  </si>
  <si>
    <t>05000US13235</t>
  </si>
  <si>
    <t>05000US13237</t>
  </si>
  <si>
    <t>05000US13239</t>
  </si>
  <si>
    <t>05000US13241</t>
  </si>
  <si>
    <t>05000US13243</t>
  </si>
  <si>
    <t>05000US13245</t>
  </si>
  <si>
    <t>05000US13247</t>
  </si>
  <si>
    <t>05000US13249</t>
  </si>
  <si>
    <t>05000US13251</t>
  </si>
  <si>
    <t>05000US13253</t>
  </si>
  <si>
    <t>05000US13255</t>
  </si>
  <si>
    <t>05000US13257</t>
  </si>
  <si>
    <t>05000US13259</t>
  </si>
  <si>
    <t>05000US13261</t>
  </si>
  <si>
    <t>05000US13263</t>
  </si>
  <si>
    <t>05000US13265</t>
  </si>
  <si>
    <t>05000US13267</t>
  </si>
  <si>
    <t>05000US13269</t>
  </si>
  <si>
    <t>05000US13271</t>
  </si>
  <si>
    <t>05000US13273</t>
  </si>
  <si>
    <t>05000US13275</t>
  </si>
  <si>
    <t>05000US13277</t>
  </si>
  <si>
    <t>05000US13279</t>
  </si>
  <si>
    <t>05000US13281</t>
  </si>
  <si>
    <t>05000US13283</t>
  </si>
  <si>
    <t>05000US13285</t>
  </si>
  <si>
    <t>05000US13287</t>
  </si>
  <si>
    <t>05000US13289</t>
  </si>
  <si>
    <t>05000US13291</t>
  </si>
  <si>
    <t>05000US13293</t>
  </si>
  <si>
    <t>05000US13295</t>
  </si>
  <si>
    <t>05000US13297</t>
  </si>
  <si>
    <t>05000US13299</t>
  </si>
  <si>
    <t>05000US13301</t>
  </si>
  <si>
    <t>05000US13303</t>
  </si>
  <si>
    <t>05000US13305</t>
  </si>
  <si>
    <t>05000US13307</t>
  </si>
  <si>
    <t>05000US13309</t>
  </si>
  <si>
    <t>05000US13311</t>
  </si>
  <si>
    <t>05000US13313</t>
  </si>
  <si>
    <t>05000US13315</t>
  </si>
  <si>
    <t>05000US13317</t>
  </si>
  <si>
    <t>05000US13319</t>
  </si>
  <si>
    <t>05000US13321</t>
  </si>
  <si>
    <t>05000US15001</t>
  </si>
  <si>
    <t>05000US15003</t>
  </si>
  <si>
    <t>05000US15005</t>
  </si>
  <si>
    <t>05000US15007</t>
  </si>
  <si>
    <t>05000US15009</t>
  </si>
  <si>
    <t>05000US16001</t>
  </si>
  <si>
    <t>05000US16003</t>
  </si>
  <si>
    <t>05000US16005</t>
  </si>
  <si>
    <t>05000US16007</t>
  </si>
  <si>
    <t>05000US16009</t>
  </si>
  <si>
    <t>05000US16011</t>
  </si>
  <si>
    <t>05000US16013</t>
  </si>
  <si>
    <t>05000US16015</t>
  </si>
  <si>
    <t>05000US16017</t>
  </si>
  <si>
    <t>05000US16019</t>
  </si>
  <si>
    <t>05000US16021</t>
  </si>
  <si>
    <t>05000US16023</t>
  </si>
  <si>
    <t>05000US16025</t>
  </si>
  <si>
    <t>05000US16027</t>
  </si>
  <si>
    <t>05000US16029</t>
  </si>
  <si>
    <t>05000US16031</t>
  </si>
  <si>
    <t>05000US16033</t>
  </si>
  <si>
    <t>05000US16035</t>
  </si>
  <si>
    <t>05000US16037</t>
  </si>
  <si>
    <t>05000US16039</t>
  </si>
  <si>
    <t>05000US16041</t>
  </si>
  <si>
    <t>05000US16043</t>
  </si>
  <si>
    <t>05000US16045</t>
  </si>
  <si>
    <t>05000US16047</t>
  </si>
  <si>
    <t>05000US16049</t>
  </si>
  <si>
    <t>05000US16051</t>
  </si>
  <si>
    <t>05000US16053</t>
  </si>
  <si>
    <t>05000US16055</t>
  </si>
  <si>
    <t>05000US16057</t>
  </si>
  <si>
    <t>05000US16059</t>
  </si>
  <si>
    <t>05000US16061</t>
  </si>
  <si>
    <t>05000US16063</t>
  </si>
  <si>
    <t>05000US16065</t>
  </si>
  <si>
    <t>05000US16067</t>
  </si>
  <si>
    <t>05000US16069</t>
  </si>
  <si>
    <t>05000US16071</t>
  </si>
  <si>
    <t>05000US16073</t>
  </si>
  <si>
    <t>05000US16075</t>
  </si>
  <si>
    <t>05000US16077</t>
  </si>
  <si>
    <t>05000US16079</t>
  </si>
  <si>
    <t>05000US16081</t>
  </si>
  <si>
    <t>05000US16083</t>
  </si>
  <si>
    <t>05000US16085</t>
  </si>
  <si>
    <t>05000US16087</t>
  </si>
  <si>
    <t>05000US17001</t>
  </si>
  <si>
    <t>05000US17003</t>
  </si>
  <si>
    <t>05000US17005</t>
  </si>
  <si>
    <t>05000US17007</t>
  </si>
  <si>
    <t>05000US17009</t>
  </si>
  <si>
    <t>05000US17011</t>
  </si>
  <si>
    <t>05000US17013</t>
  </si>
  <si>
    <t>05000US17015</t>
  </si>
  <si>
    <t>05000US17017</t>
  </si>
  <si>
    <t>05000US17019</t>
  </si>
  <si>
    <t>05000US17021</t>
  </si>
  <si>
    <t>05000US17023</t>
  </si>
  <si>
    <t>05000US17025</t>
  </si>
  <si>
    <t>05000US17027</t>
  </si>
  <si>
    <t>05000US17029</t>
  </si>
  <si>
    <t>05000US17031</t>
  </si>
  <si>
    <t>05000US17033</t>
  </si>
  <si>
    <t>05000US17035</t>
  </si>
  <si>
    <t>05000US17037</t>
  </si>
  <si>
    <t>05000US17039</t>
  </si>
  <si>
    <t>05000US17041</t>
  </si>
  <si>
    <t>05000US17043</t>
  </si>
  <si>
    <t>05000US17045</t>
  </si>
  <si>
    <t>05000US17047</t>
  </si>
  <si>
    <t>05000US17049</t>
  </si>
  <si>
    <t>05000US17051</t>
  </si>
  <si>
    <t>05000US17053</t>
  </si>
  <si>
    <t>05000US17055</t>
  </si>
  <si>
    <t>05000US17057</t>
  </si>
  <si>
    <t>05000US17059</t>
  </si>
  <si>
    <t>05000US17061</t>
  </si>
  <si>
    <t>05000US17063</t>
  </si>
  <si>
    <t>05000US17065</t>
  </si>
  <si>
    <t>05000US17067</t>
  </si>
  <si>
    <t>05000US17069</t>
  </si>
  <si>
    <t>05000US17071</t>
  </si>
  <si>
    <t>05000US17073</t>
  </si>
  <si>
    <t>05000US17075</t>
  </si>
  <si>
    <t>05000US17077</t>
  </si>
  <si>
    <t>05000US17079</t>
  </si>
  <si>
    <t>05000US17081</t>
  </si>
  <si>
    <t>05000US17083</t>
  </si>
  <si>
    <t>05000US17085</t>
  </si>
  <si>
    <t>05000US17087</t>
  </si>
  <si>
    <t>05000US17089</t>
  </si>
  <si>
    <t>05000US17091</t>
  </si>
  <si>
    <t>05000US17093</t>
  </si>
  <si>
    <t>05000US17095</t>
  </si>
  <si>
    <t>05000US17097</t>
  </si>
  <si>
    <t>05000US17099</t>
  </si>
  <si>
    <t>05000US17101</t>
  </si>
  <si>
    <t>05000US17103</t>
  </si>
  <si>
    <t>05000US17105</t>
  </si>
  <si>
    <t>05000US17107</t>
  </si>
  <si>
    <t>05000US17109</t>
  </si>
  <si>
    <t>05000US17111</t>
  </si>
  <si>
    <t>05000US17113</t>
  </si>
  <si>
    <t>05000US17115</t>
  </si>
  <si>
    <t>05000US17117</t>
  </si>
  <si>
    <t>05000US17119</t>
  </si>
  <si>
    <t>05000US17121</t>
  </si>
  <si>
    <t>05000US17123</t>
  </si>
  <si>
    <t>05000US17125</t>
  </si>
  <si>
    <t>05000US17127</t>
  </si>
  <si>
    <t>05000US17129</t>
  </si>
  <si>
    <t>05000US17131</t>
  </si>
  <si>
    <t>05000US17133</t>
  </si>
  <si>
    <t>05000US17135</t>
  </si>
  <si>
    <t>05000US17137</t>
  </si>
  <si>
    <t>05000US17139</t>
  </si>
  <si>
    <t>05000US17141</t>
  </si>
  <si>
    <t>05000US17143</t>
  </si>
  <si>
    <t>05000US17145</t>
  </si>
  <si>
    <t>05000US17147</t>
  </si>
  <si>
    <t>05000US17149</t>
  </si>
  <si>
    <t>05000US17151</t>
  </si>
  <si>
    <t>05000US17153</t>
  </si>
  <si>
    <t>05000US17155</t>
  </si>
  <si>
    <t>05000US17157</t>
  </si>
  <si>
    <t>05000US17159</t>
  </si>
  <si>
    <t>05000US17161</t>
  </si>
  <si>
    <t>05000US17163</t>
  </si>
  <si>
    <t>05000US17165</t>
  </si>
  <si>
    <t>05000US17167</t>
  </si>
  <si>
    <t>05000US17169</t>
  </si>
  <si>
    <t>05000US17171</t>
  </si>
  <si>
    <t>05000US17173</t>
  </si>
  <si>
    <t>05000US17175</t>
  </si>
  <si>
    <t>05000US17177</t>
  </si>
  <si>
    <t>05000US17179</t>
  </si>
  <si>
    <t>05000US17181</t>
  </si>
  <si>
    <t>05000US17183</t>
  </si>
  <si>
    <t>05000US17185</t>
  </si>
  <si>
    <t>05000US17187</t>
  </si>
  <si>
    <t>05000US17189</t>
  </si>
  <si>
    <t>05000US17191</t>
  </si>
  <si>
    <t>05000US17193</t>
  </si>
  <si>
    <t>05000US17195</t>
  </si>
  <si>
    <t>05000US17197</t>
  </si>
  <si>
    <t>05000US17199</t>
  </si>
  <si>
    <t>05000US17201</t>
  </si>
  <si>
    <t>05000US17203</t>
  </si>
  <si>
    <t>05000US18001</t>
  </si>
  <si>
    <t>05000US18003</t>
  </si>
  <si>
    <t>05000US18005</t>
  </si>
  <si>
    <t>05000US18007</t>
  </si>
  <si>
    <t>05000US18009</t>
  </si>
  <si>
    <t>05000US18011</t>
  </si>
  <si>
    <t>05000US18013</t>
  </si>
  <si>
    <t>05000US18015</t>
  </si>
  <si>
    <t>05000US18017</t>
  </si>
  <si>
    <t>05000US18019</t>
  </si>
  <si>
    <t>05000US18021</t>
  </si>
  <si>
    <t>05000US18023</t>
  </si>
  <si>
    <t>05000US18025</t>
  </si>
  <si>
    <t>05000US18027</t>
  </si>
  <si>
    <t>05000US18029</t>
  </si>
  <si>
    <t>05000US18031</t>
  </si>
  <si>
    <t>05000US18033</t>
  </si>
  <si>
    <t>05000US18035</t>
  </si>
  <si>
    <t>05000US18037</t>
  </si>
  <si>
    <t>05000US18039</t>
  </si>
  <si>
    <t>05000US18041</t>
  </si>
  <si>
    <t>05000US18043</t>
  </si>
  <si>
    <t>05000US18045</t>
  </si>
  <si>
    <t>05000US18047</t>
  </si>
  <si>
    <t>05000US18049</t>
  </si>
  <si>
    <t>05000US18051</t>
  </si>
  <si>
    <t>05000US18053</t>
  </si>
  <si>
    <t>05000US18055</t>
  </si>
  <si>
    <t>05000US18057</t>
  </si>
  <si>
    <t>05000US18059</t>
  </si>
  <si>
    <t>05000US18061</t>
  </si>
  <si>
    <t>05000US18063</t>
  </si>
  <si>
    <t>05000US18065</t>
  </si>
  <si>
    <t>05000US18067</t>
  </si>
  <si>
    <t>05000US18069</t>
  </si>
  <si>
    <t>05000US18071</t>
  </si>
  <si>
    <t>05000US18073</t>
  </si>
  <si>
    <t>05000US18075</t>
  </si>
  <si>
    <t>05000US18077</t>
  </si>
  <si>
    <t>05000US18079</t>
  </si>
  <si>
    <t>05000US18081</t>
  </si>
  <si>
    <t>05000US18083</t>
  </si>
  <si>
    <t>05000US18085</t>
  </si>
  <si>
    <t>05000US18087</t>
  </si>
  <si>
    <t>05000US18089</t>
  </si>
  <si>
    <t>05000US18091</t>
  </si>
  <si>
    <t>05000US18093</t>
  </si>
  <si>
    <t>05000US18095</t>
  </si>
  <si>
    <t>05000US18097</t>
  </si>
  <si>
    <t>05000US18099</t>
  </si>
  <si>
    <t>05000US18101</t>
  </si>
  <si>
    <t>05000US18103</t>
  </si>
  <si>
    <t>05000US18105</t>
  </si>
  <si>
    <t>05000US18107</t>
  </si>
  <si>
    <t>05000US18109</t>
  </si>
  <si>
    <t>05000US18111</t>
  </si>
  <si>
    <t>05000US18113</t>
  </si>
  <si>
    <t>05000US18115</t>
  </si>
  <si>
    <t>05000US18117</t>
  </si>
  <si>
    <t>05000US18119</t>
  </si>
  <si>
    <t>05000US18121</t>
  </si>
  <si>
    <t>05000US18123</t>
  </si>
  <si>
    <t>05000US18125</t>
  </si>
  <si>
    <t>05000US18127</t>
  </si>
  <si>
    <t>05000US18129</t>
  </si>
  <si>
    <t>05000US18131</t>
  </si>
  <si>
    <t>05000US18133</t>
  </si>
  <si>
    <t>05000US18135</t>
  </si>
  <si>
    <t>05000US18137</t>
  </si>
  <si>
    <t>05000US18139</t>
  </si>
  <si>
    <t>05000US18141</t>
  </si>
  <si>
    <t>05000US18143</t>
  </si>
  <si>
    <t>05000US18145</t>
  </si>
  <si>
    <t>05000US18147</t>
  </si>
  <si>
    <t>05000US18149</t>
  </si>
  <si>
    <t>05000US18151</t>
  </si>
  <si>
    <t>05000US18153</t>
  </si>
  <si>
    <t>05000US18155</t>
  </si>
  <si>
    <t>05000US18157</t>
  </si>
  <si>
    <t>05000US18159</t>
  </si>
  <si>
    <t>05000US18161</t>
  </si>
  <si>
    <t>05000US18163</t>
  </si>
  <si>
    <t>05000US18165</t>
  </si>
  <si>
    <t>05000US18167</t>
  </si>
  <si>
    <t>05000US18169</t>
  </si>
  <si>
    <t>05000US18171</t>
  </si>
  <si>
    <t>05000US18173</t>
  </si>
  <si>
    <t>05000US18175</t>
  </si>
  <si>
    <t>05000US18177</t>
  </si>
  <si>
    <t>05000US18179</t>
  </si>
  <si>
    <t>05000US18181</t>
  </si>
  <si>
    <t>05000US18183</t>
  </si>
  <si>
    <t>05000US19001</t>
  </si>
  <si>
    <t>05000US19003</t>
  </si>
  <si>
    <t>05000US19005</t>
  </si>
  <si>
    <t>05000US19007</t>
  </si>
  <si>
    <t>05000US19009</t>
  </si>
  <si>
    <t>05000US19011</t>
  </si>
  <si>
    <t>05000US19013</t>
  </si>
  <si>
    <t>05000US19015</t>
  </si>
  <si>
    <t>05000US19017</t>
  </si>
  <si>
    <t>05000US19019</t>
  </si>
  <si>
    <t>05000US19021</t>
  </si>
  <si>
    <t>05000US19023</t>
  </si>
  <si>
    <t>05000US19025</t>
  </si>
  <si>
    <t>05000US19027</t>
  </si>
  <si>
    <t>05000US19029</t>
  </si>
  <si>
    <t>05000US19031</t>
  </si>
  <si>
    <t>05000US19033</t>
  </si>
  <si>
    <t>05000US19035</t>
  </si>
  <si>
    <t>05000US19037</t>
  </si>
  <si>
    <t>05000US19039</t>
  </si>
  <si>
    <t>05000US19041</t>
  </si>
  <si>
    <t>05000US19043</t>
  </si>
  <si>
    <t>05000US19045</t>
  </si>
  <si>
    <t>05000US19047</t>
  </si>
  <si>
    <t>05000US19049</t>
  </si>
  <si>
    <t>05000US19051</t>
  </si>
  <si>
    <t>05000US19053</t>
  </si>
  <si>
    <t>05000US19055</t>
  </si>
  <si>
    <t>05000US19057</t>
  </si>
  <si>
    <t>05000US19059</t>
  </si>
  <si>
    <t>05000US19061</t>
  </si>
  <si>
    <t>05000US19063</t>
  </si>
  <si>
    <t>05000US19065</t>
  </si>
  <si>
    <t>05000US19067</t>
  </si>
  <si>
    <t>05000US19069</t>
  </si>
  <si>
    <t>05000US19071</t>
  </si>
  <si>
    <t>05000US19073</t>
  </si>
  <si>
    <t>05000US19075</t>
  </si>
  <si>
    <t>05000US19077</t>
  </si>
  <si>
    <t>05000US19079</t>
  </si>
  <si>
    <t>05000US19081</t>
  </si>
  <si>
    <t>05000US19083</t>
  </si>
  <si>
    <t>05000US19085</t>
  </si>
  <si>
    <t>05000US19087</t>
  </si>
  <si>
    <t>05000US19089</t>
  </si>
  <si>
    <t>05000US19091</t>
  </si>
  <si>
    <t>05000US19093</t>
  </si>
  <si>
    <t>05000US19095</t>
  </si>
  <si>
    <t>05000US19097</t>
  </si>
  <si>
    <t>05000US19099</t>
  </si>
  <si>
    <t>05000US19101</t>
  </si>
  <si>
    <t>05000US19103</t>
  </si>
  <si>
    <t>05000US19105</t>
  </si>
  <si>
    <t>05000US19107</t>
  </si>
  <si>
    <t>05000US19109</t>
  </si>
  <si>
    <t>05000US19111</t>
  </si>
  <si>
    <t>05000US19113</t>
  </si>
  <si>
    <t>05000US19115</t>
  </si>
  <si>
    <t>05000US19117</t>
  </si>
  <si>
    <t>05000US19119</t>
  </si>
  <si>
    <t>05000US19121</t>
  </si>
  <si>
    <t>05000US19123</t>
  </si>
  <si>
    <t>05000US19125</t>
  </si>
  <si>
    <t>05000US19127</t>
  </si>
  <si>
    <t>05000US19129</t>
  </si>
  <si>
    <t>05000US19131</t>
  </si>
  <si>
    <t>05000US19133</t>
  </si>
  <si>
    <t>05000US19135</t>
  </si>
  <si>
    <t>05000US19137</t>
  </si>
  <si>
    <t>05000US19139</t>
  </si>
  <si>
    <t>05000US19141</t>
  </si>
  <si>
    <t>05000US19143</t>
  </si>
  <si>
    <t>05000US19145</t>
  </si>
  <si>
    <t>05000US19147</t>
  </si>
  <si>
    <t>05000US19149</t>
  </si>
  <si>
    <t>05000US19151</t>
  </si>
  <si>
    <t>05000US19153</t>
  </si>
  <si>
    <t>05000US19155</t>
  </si>
  <si>
    <t>05000US19157</t>
  </si>
  <si>
    <t>05000US19159</t>
  </si>
  <si>
    <t>05000US19161</t>
  </si>
  <si>
    <t>05000US19163</t>
  </si>
  <si>
    <t>05000US19165</t>
  </si>
  <si>
    <t>05000US19167</t>
  </si>
  <si>
    <t>05000US19169</t>
  </si>
  <si>
    <t>05000US19171</t>
  </si>
  <si>
    <t>05000US19173</t>
  </si>
  <si>
    <t>05000US19175</t>
  </si>
  <si>
    <t>05000US19177</t>
  </si>
  <si>
    <t>05000US19179</t>
  </si>
  <si>
    <t>05000US19181</t>
  </si>
  <si>
    <t>05000US19183</t>
  </si>
  <si>
    <t>05000US19185</t>
  </si>
  <si>
    <t>05000US19187</t>
  </si>
  <si>
    <t>05000US19189</t>
  </si>
  <si>
    <t>05000US19191</t>
  </si>
  <si>
    <t>05000US19193</t>
  </si>
  <si>
    <t>05000US19195</t>
  </si>
  <si>
    <t>05000US19197</t>
  </si>
  <si>
    <t>05000US20001</t>
  </si>
  <si>
    <t>05000US20003</t>
  </si>
  <si>
    <t>05000US20005</t>
  </si>
  <si>
    <t>05000US20007</t>
  </si>
  <si>
    <t>05000US20009</t>
  </si>
  <si>
    <t>05000US20011</t>
  </si>
  <si>
    <t>05000US20013</t>
  </si>
  <si>
    <t>05000US20015</t>
  </si>
  <si>
    <t>05000US20017</t>
  </si>
  <si>
    <t>05000US20019</t>
  </si>
  <si>
    <t>05000US20021</t>
  </si>
  <si>
    <t>05000US20023</t>
  </si>
  <si>
    <t>05000US20025</t>
  </si>
  <si>
    <t>05000US20027</t>
  </si>
  <si>
    <t>05000US20029</t>
  </si>
  <si>
    <t>05000US20031</t>
  </si>
  <si>
    <t>05000US20033</t>
  </si>
  <si>
    <t>05000US20035</t>
  </si>
  <si>
    <t>05000US20037</t>
  </si>
  <si>
    <t>05000US20039</t>
  </si>
  <si>
    <t>05000US20041</t>
  </si>
  <si>
    <t>05000US20043</t>
  </si>
  <si>
    <t>05000US20045</t>
  </si>
  <si>
    <t>05000US20047</t>
  </si>
  <si>
    <t>05000US20049</t>
  </si>
  <si>
    <t>05000US20051</t>
  </si>
  <si>
    <t>05000US20053</t>
  </si>
  <si>
    <t>05000US20055</t>
  </si>
  <si>
    <t>05000US20057</t>
  </si>
  <si>
    <t>05000US20059</t>
  </si>
  <si>
    <t>05000US20061</t>
  </si>
  <si>
    <t>05000US20063</t>
  </si>
  <si>
    <t>05000US20065</t>
  </si>
  <si>
    <t>05000US20067</t>
  </si>
  <si>
    <t>05000US20069</t>
  </si>
  <si>
    <t>05000US20071</t>
  </si>
  <si>
    <t>05000US20073</t>
  </si>
  <si>
    <t>05000US20075</t>
  </si>
  <si>
    <t>05000US20077</t>
  </si>
  <si>
    <t>05000US20079</t>
  </si>
  <si>
    <t>05000US20081</t>
  </si>
  <si>
    <t>05000US20083</t>
  </si>
  <si>
    <t>05000US20085</t>
  </si>
  <si>
    <t>05000US20087</t>
  </si>
  <si>
    <t>05000US20089</t>
  </si>
  <si>
    <t>05000US20091</t>
  </si>
  <si>
    <t>05000US20093</t>
  </si>
  <si>
    <t>05000US20095</t>
  </si>
  <si>
    <t>05000US20097</t>
  </si>
  <si>
    <t>05000US20099</t>
  </si>
  <si>
    <t>05000US20101</t>
  </si>
  <si>
    <t>05000US20103</t>
  </si>
  <si>
    <t>05000US20105</t>
  </si>
  <si>
    <t>05000US20107</t>
  </si>
  <si>
    <t>05000US20109</t>
  </si>
  <si>
    <t>05000US20111</t>
  </si>
  <si>
    <t>05000US20113</t>
  </si>
  <si>
    <t>05000US20115</t>
  </si>
  <si>
    <t>05000US20117</t>
  </si>
  <si>
    <t>05000US20119</t>
  </si>
  <si>
    <t>05000US20121</t>
  </si>
  <si>
    <t>05000US20123</t>
  </si>
  <si>
    <t>05000US20125</t>
  </si>
  <si>
    <t>05000US20127</t>
  </si>
  <si>
    <t>05000US20129</t>
  </si>
  <si>
    <t>05000US20131</t>
  </si>
  <si>
    <t>05000US20133</t>
  </si>
  <si>
    <t>05000US20135</t>
  </si>
  <si>
    <t>05000US20137</t>
  </si>
  <si>
    <t>05000US20139</t>
  </si>
  <si>
    <t>05000US20141</t>
  </si>
  <si>
    <t>05000US20143</t>
  </si>
  <si>
    <t>05000US20145</t>
  </si>
  <si>
    <t>05000US20147</t>
  </si>
  <si>
    <t>05000US20149</t>
  </si>
  <si>
    <t>05000US20151</t>
  </si>
  <si>
    <t>05000US20153</t>
  </si>
  <si>
    <t>05000US20155</t>
  </si>
  <si>
    <t>05000US20157</t>
  </si>
  <si>
    <t>05000US20159</t>
  </si>
  <si>
    <t>05000US20161</t>
  </si>
  <si>
    <t>05000US20163</t>
  </si>
  <si>
    <t>05000US20165</t>
  </si>
  <si>
    <t>05000US20167</t>
  </si>
  <si>
    <t>05000US20169</t>
  </si>
  <si>
    <t>05000US20171</t>
  </si>
  <si>
    <t>05000US20173</t>
  </si>
  <si>
    <t>05000US20175</t>
  </si>
  <si>
    <t>05000US20177</t>
  </si>
  <si>
    <t>05000US20179</t>
  </si>
  <si>
    <t>05000US20181</t>
  </si>
  <si>
    <t>05000US20183</t>
  </si>
  <si>
    <t>05000US20185</t>
  </si>
  <si>
    <t>05000US20187</t>
  </si>
  <si>
    <t>05000US20189</t>
  </si>
  <si>
    <t>05000US20191</t>
  </si>
  <si>
    <t>05000US20193</t>
  </si>
  <si>
    <t>05000US20195</t>
  </si>
  <si>
    <t>05000US20197</t>
  </si>
  <si>
    <t>05000US20199</t>
  </si>
  <si>
    <t>05000US20201</t>
  </si>
  <si>
    <t>05000US20203</t>
  </si>
  <si>
    <t>05000US20205</t>
  </si>
  <si>
    <t>05000US20207</t>
  </si>
  <si>
    <t>05000US20209</t>
  </si>
  <si>
    <t>05000US21001</t>
  </si>
  <si>
    <t>05000US21003</t>
  </si>
  <si>
    <t>05000US21005</t>
  </si>
  <si>
    <t>05000US21007</t>
  </si>
  <si>
    <t>05000US21009</t>
  </si>
  <si>
    <t>05000US21011</t>
  </si>
  <si>
    <t>05000US21013</t>
  </si>
  <si>
    <t>05000US21015</t>
  </si>
  <si>
    <t>05000US21017</t>
  </si>
  <si>
    <t>05000US21019</t>
  </si>
  <si>
    <t>05000US21021</t>
  </si>
  <si>
    <t>05000US21023</t>
  </si>
  <si>
    <t>05000US21025</t>
  </si>
  <si>
    <t>05000US21027</t>
  </si>
  <si>
    <t>05000US21029</t>
  </si>
  <si>
    <t>05000US21031</t>
  </si>
  <si>
    <t>05000US21033</t>
  </si>
  <si>
    <t>05000US21035</t>
  </si>
  <si>
    <t>05000US21037</t>
  </si>
  <si>
    <t>05000US21039</t>
  </si>
  <si>
    <t>05000US21041</t>
  </si>
  <si>
    <t>05000US21043</t>
  </si>
  <si>
    <t>05000US21045</t>
  </si>
  <si>
    <t>05000US21047</t>
  </si>
  <si>
    <t>05000US21049</t>
  </si>
  <si>
    <t>05000US21051</t>
  </si>
  <si>
    <t>05000US21053</t>
  </si>
  <si>
    <t>05000US21055</t>
  </si>
  <si>
    <t>05000US21057</t>
  </si>
  <si>
    <t>05000US21059</t>
  </si>
  <si>
    <t>05000US21061</t>
  </si>
  <si>
    <t>05000US21063</t>
  </si>
  <si>
    <t>05000US21065</t>
  </si>
  <si>
    <t>05000US21067</t>
  </si>
  <si>
    <t>05000US21069</t>
  </si>
  <si>
    <t>05000US21071</t>
  </si>
  <si>
    <t>05000US21073</t>
  </si>
  <si>
    <t>05000US21075</t>
  </si>
  <si>
    <t>05000US21077</t>
  </si>
  <si>
    <t>05000US21079</t>
  </si>
  <si>
    <t>05000US21081</t>
  </si>
  <si>
    <t>05000US21083</t>
  </si>
  <si>
    <t>05000US21085</t>
  </si>
  <si>
    <t>05000US21087</t>
  </si>
  <si>
    <t>05000US21089</t>
  </si>
  <si>
    <t>05000US21091</t>
  </si>
  <si>
    <t>05000US21093</t>
  </si>
  <si>
    <t>05000US21095</t>
  </si>
  <si>
    <t>05000US21097</t>
  </si>
  <si>
    <t>05000US21099</t>
  </si>
  <si>
    <t>05000US21101</t>
  </si>
  <si>
    <t>05000US21103</t>
  </si>
  <si>
    <t>05000US21105</t>
  </si>
  <si>
    <t>05000US21107</t>
  </si>
  <si>
    <t>05000US21109</t>
  </si>
  <si>
    <t>05000US21111</t>
  </si>
  <si>
    <t>05000US21113</t>
  </si>
  <si>
    <t>05000US21115</t>
  </si>
  <si>
    <t>05000US21117</t>
  </si>
  <si>
    <t>05000US21119</t>
  </si>
  <si>
    <t>05000US21121</t>
  </si>
  <si>
    <t>05000US21123</t>
  </si>
  <si>
    <t>05000US21125</t>
  </si>
  <si>
    <t>05000US21127</t>
  </si>
  <si>
    <t>05000US21129</t>
  </si>
  <si>
    <t>05000US21131</t>
  </si>
  <si>
    <t>05000US21133</t>
  </si>
  <si>
    <t>05000US21135</t>
  </si>
  <si>
    <t>05000US21137</t>
  </si>
  <si>
    <t>05000US21139</t>
  </si>
  <si>
    <t>05000US21141</t>
  </si>
  <si>
    <t>05000US21143</t>
  </si>
  <si>
    <t>05000US21145</t>
  </si>
  <si>
    <t>05000US21147</t>
  </si>
  <si>
    <t>05000US21149</t>
  </si>
  <si>
    <t>05000US21151</t>
  </si>
  <si>
    <t>05000US21153</t>
  </si>
  <si>
    <t>05000US21155</t>
  </si>
  <si>
    <t>05000US21157</t>
  </si>
  <si>
    <t>05000US21159</t>
  </si>
  <si>
    <t>05000US21161</t>
  </si>
  <si>
    <t>05000US21163</t>
  </si>
  <si>
    <t>05000US21165</t>
  </si>
  <si>
    <t>05000US21167</t>
  </si>
  <si>
    <t>05000US21169</t>
  </si>
  <si>
    <t>05000US21171</t>
  </si>
  <si>
    <t>05000US21173</t>
  </si>
  <si>
    <t>05000US21175</t>
  </si>
  <si>
    <t>05000US21177</t>
  </si>
  <si>
    <t>05000US21179</t>
  </si>
  <si>
    <t>05000US21181</t>
  </si>
  <si>
    <t>05000US21183</t>
  </si>
  <si>
    <t>05000US21185</t>
  </si>
  <si>
    <t>05000US21187</t>
  </si>
  <si>
    <t>05000US21189</t>
  </si>
  <si>
    <t>05000US21191</t>
  </si>
  <si>
    <t>05000US21193</t>
  </si>
  <si>
    <t>05000US21195</t>
  </si>
  <si>
    <t>05000US21197</t>
  </si>
  <si>
    <t>05000US21199</t>
  </si>
  <si>
    <t>05000US21201</t>
  </si>
  <si>
    <t>05000US21203</t>
  </si>
  <si>
    <t>05000US21205</t>
  </si>
  <si>
    <t>05000US21207</t>
  </si>
  <si>
    <t>05000US21209</t>
  </si>
  <si>
    <t>05000US21211</t>
  </si>
  <si>
    <t>05000US21213</t>
  </si>
  <si>
    <t>05000US21215</t>
  </si>
  <si>
    <t>05000US21217</t>
  </si>
  <si>
    <t>05000US21219</t>
  </si>
  <si>
    <t>05000US21221</t>
  </si>
  <si>
    <t>05000US21223</t>
  </si>
  <si>
    <t>05000US21225</t>
  </si>
  <si>
    <t>05000US21227</t>
  </si>
  <si>
    <t>05000US21229</t>
  </si>
  <si>
    <t>05000US21231</t>
  </si>
  <si>
    <t>05000US21233</t>
  </si>
  <si>
    <t>05000US21235</t>
  </si>
  <si>
    <t>05000US21237</t>
  </si>
  <si>
    <t>05000US21239</t>
  </si>
  <si>
    <t>05000US22001</t>
  </si>
  <si>
    <t>05000US22003</t>
  </si>
  <si>
    <t>05000US22005</t>
  </si>
  <si>
    <t>05000US22007</t>
  </si>
  <si>
    <t>05000US22009</t>
  </si>
  <si>
    <t>05000US22011</t>
  </si>
  <si>
    <t>05000US22013</t>
  </si>
  <si>
    <t>05000US22015</t>
  </si>
  <si>
    <t>05000US22017</t>
  </si>
  <si>
    <t>05000US22019</t>
  </si>
  <si>
    <t>05000US22021</t>
  </si>
  <si>
    <t>05000US22023</t>
  </si>
  <si>
    <t>05000US22025</t>
  </si>
  <si>
    <t>05000US22027</t>
  </si>
  <si>
    <t>05000US22029</t>
  </si>
  <si>
    <t>05000US22031</t>
  </si>
  <si>
    <t>05000US22033</t>
  </si>
  <si>
    <t>05000US22035</t>
  </si>
  <si>
    <t>05000US22037</t>
  </si>
  <si>
    <t>05000US22039</t>
  </si>
  <si>
    <t>05000US22041</t>
  </si>
  <si>
    <t>05000US22043</t>
  </si>
  <si>
    <t>05000US22045</t>
  </si>
  <si>
    <t>05000US22047</t>
  </si>
  <si>
    <t>05000US22049</t>
  </si>
  <si>
    <t>05000US22051</t>
  </si>
  <si>
    <t>05000US22053</t>
  </si>
  <si>
    <t>05000US22055</t>
  </si>
  <si>
    <t>05000US22057</t>
  </si>
  <si>
    <t>05000US22059</t>
  </si>
  <si>
    <t>05000US22061</t>
  </si>
  <si>
    <t>05000US22063</t>
  </si>
  <si>
    <t>05000US22065</t>
  </si>
  <si>
    <t>05000US22067</t>
  </si>
  <si>
    <t>05000US22069</t>
  </si>
  <si>
    <t>05000US22071</t>
  </si>
  <si>
    <t>05000US22073</t>
  </si>
  <si>
    <t>05000US22075</t>
  </si>
  <si>
    <t>05000US22077</t>
  </si>
  <si>
    <t>05000US22079</t>
  </si>
  <si>
    <t>05000US22081</t>
  </si>
  <si>
    <t>05000US22083</t>
  </si>
  <si>
    <t>05000US22085</t>
  </si>
  <si>
    <t>05000US22087</t>
  </si>
  <si>
    <t>05000US22089</t>
  </si>
  <si>
    <t>05000US22091</t>
  </si>
  <si>
    <t>05000US22093</t>
  </si>
  <si>
    <t>05000US22095</t>
  </si>
  <si>
    <t>05000US22097</t>
  </si>
  <si>
    <t>05000US22099</t>
  </si>
  <si>
    <t>05000US22101</t>
  </si>
  <si>
    <t>05000US22103</t>
  </si>
  <si>
    <t>05000US22105</t>
  </si>
  <si>
    <t>05000US22107</t>
  </si>
  <si>
    <t>05000US22109</t>
  </si>
  <si>
    <t>05000US22111</t>
  </si>
  <si>
    <t>05000US22113</t>
  </si>
  <si>
    <t>05000US22115</t>
  </si>
  <si>
    <t>05000US22117</t>
  </si>
  <si>
    <t>05000US22119</t>
  </si>
  <si>
    <t>05000US22121</t>
  </si>
  <si>
    <t>05000US22123</t>
  </si>
  <si>
    <t>05000US22125</t>
  </si>
  <si>
    <t>05000US22127</t>
  </si>
  <si>
    <t>05000US23001</t>
  </si>
  <si>
    <t>05000US23003</t>
  </si>
  <si>
    <t>05000US23005</t>
  </si>
  <si>
    <t>05000US23007</t>
  </si>
  <si>
    <t>05000US23009</t>
  </si>
  <si>
    <t>05000US23011</t>
  </si>
  <si>
    <t>05000US23013</t>
  </si>
  <si>
    <t>05000US23015</t>
  </si>
  <si>
    <t>05000US23017</t>
  </si>
  <si>
    <t>05000US23019</t>
  </si>
  <si>
    <t>05000US23021</t>
  </si>
  <si>
    <t>05000US23023</t>
  </si>
  <si>
    <t>05000US23025</t>
  </si>
  <si>
    <t>05000US23027</t>
  </si>
  <si>
    <t>05000US23029</t>
  </si>
  <si>
    <t>05000US23031</t>
  </si>
  <si>
    <t>05000US24001</t>
  </si>
  <si>
    <t>05000US24003</t>
  </si>
  <si>
    <t>05000US24005</t>
  </si>
  <si>
    <t>05000US24009</t>
  </si>
  <si>
    <t>05000US24011</t>
  </si>
  <si>
    <t>05000US24013</t>
  </si>
  <si>
    <t>05000US24015</t>
  </si>
  <si>
    <t>05000US24017</t>
  </si>
  <si>
    <t>05000US24019</t>
  </si>
  <si>
    <t>05000US24021</t>
  </si>
  <si>
    <t>05000US24023</t>
  </si>
  <si>
    <t>05000US24025</t>
  </si>
  <si>
    <t>05000US24027</t>
  </si>
  <si>
    <t>05000US24029</t>
  </si>
  <si>
    <t>05000US24031</t>
  </si>
  <si>
    <t>05000US24033</t>
  </si>
  <si>
    <t>05000US24035</t>
  </si>
  <si>
    <t>05000US24037</t>
  </si>
  <si>
    <t>05000US24039</t>
  </si>
  <si>
    <t>05000US24041</t>
  </si>
  <si>
    <t>05000US24043</t>
  </si>
  <si>
    <t>05000US24045</t>
  </si>
  <si>
    <t>05000US24047</t>
  </si>
  <si>
    <t>05000US24510</t>
  </si>
  <si>
    <t>05000US25001</t>
  </si>
  <si>
    <t>05000US25003</t>
  </si>
  <si>
    <t>05000US25005</t>
  </si>
  <si>
    <t>05000US25007</t>
  </si>
  <si>
    <t>05000US25009</t>
  </si>
  <si>
    <t>05000US25011</t>
  </si>
  <si>
    <t>05000US25013</t>
  </si>
  <si>
    <t>05000US25015</t>
  </si>
  <si>
    <t>05000US25017</t>
  </si>
  <si>
    <t>05000US25019</t>
  </si>
  <si>
    <t>05000US25021</t>
  </si>
  <si>
    <t>05000US25023</t>
  </si>
  <si>
    <t>05000US25025</t>
  </si>
  <si>
    <t>05000US25027</t>
  </si>
  <si>
    <t>05000US26001</t>
  </si>
  <si>
    <t>05000US26003</t>
  </si>
  <si>
    <t>05000US26005</t>
  </si>
  <si>
    <t>05000US26007</t>
  </si>
  <si>
    <t>05000US26009</t>
  </si>
  <si>
    <t>05000US26011</t>
  </si>
  <si>
    <t>05000US26013</t>
  </si>
  <si>
    <t>05000US26015</t>
  </si>
  <si>
    <t>05000US26017</t>
  </si>
  <si>
    <t>05000US26019</t>
  </si>
  <si>
    <t>05000US26021</t>
  </si>
  <si>
    <t>05000US26023</t>
  </si>
  <si>
    <t>05000US26025</t>
  </si>
  <si>
    <t>05000US26027</t>
  </si>
  <si>
    <t>05000US26029</t>
  </si>
  <si>
    <t>05000US26031</t>
  </si>
  <si>
    <t>05000US26033</t>
  </si>
  <si>
    <t>05000US26035</t>
  </si>
  <si>
    <t>05000US26037</t>
  </si>
  <si>
    <t>05000US26039</t>
  </si>
  <si>
    <t>05000US26041</t>
  </si>
  <si>
    <t>05000US26043</t>
  </si>
  <si>
    <t>05000US26045</t>
  </si>
  <si>
    <t>05000US26047</t>
  </si>
  <si>
    <t>05000US26049</t>
  </si>
  <si>
    <t>05000US26051</t>
  </si>
  <si>
    <t>05000US26053</t>
  </si>
  <si>
    <t>05000US26055</t>
  </si>
  <si>
    <t>05000US26057</t>
  </si>
  <si>
    <t>05000US26059</t>
  </si>
  <si>
    <t>05000US26061</t>
  </si>
  <si>
    <t>05000US26063</t>
  </si>
  <si>
    <t>05000US26065</t>
  </si>
  <si>
    <t>05000US26067</t>
  </si>
  <si>
    <t>05000US26069</t>
  </si>
  <si>
    <t>05000US26071</t>
  </si>
  <si>
    <t>05000US26073</t>
  </si>
  <si>
    <t>05000US26075</t>
  </si>
  <si>
    <t>05000US26077</t>
  </si>
  <si>
    <t>05000US26079</t>
  </si>
  <si>
    <t>05000US26081</t>
  </si>
  <si>
    <t>05000US26083</t>
  </si>
  <si>
    <t>05000US26085</t>
  </si>
  <si>
    <t>05000US26087</t>
  </si>
  <si>
    <t>05000US26089</t>
  </si>
  <si>
    <t>05000US26091</t>
  </si>
  <si>
    <t>05000US26093</t>
  </si>
  <si>
    <t>05000US26095</t>
  </si>
  <si>
    <t>05000US26097</t>
  </si>
  <si>
    <t>05000US26099</t>
  </si>
  <si>
    <t>05000US26101</t>
  </si>
  <si>
    <t>05000US26103</t>
  </si>
  <si>
    <t>05000US26105</t>
  </si>
  <si>
    <t>05000US26107</t>
  </si>
  <si>
    <t>05000US26109</t>
  </si>
  <si>
    <t>05000US26111</t>
  </si>
  <si>
    <t>05000US26113</t>
  </si>
  <si>
    <t>05000US26115</t>
  </si>
  <si>
    <t>05000US26117</t>
  </si>
  <si>
    <t>05000US26119</t>
  </si>
  <si>
    <t>05000US26121</t>
  </si>
  <si>
    <t>05000US26123</t>
  </si>
  <si>
    <t>05000US26125</t>
  </si>
  <si>
    <t>05000US26127</t>
  </si>
  <si>
    <t>05000US26129</t>
  </si>
  <si>
    <t>05000US26131</t>
  </si>
  <si>
    <t>05000US26133</t>
  </si>
  <si>
    <t>05000US26135</t>
  </si>
  <si>
    <t>05000US26137</t>
  </si>
  <si>
    <t>05000US26139</t>
  </si>
  <si>
    <t>05000US26141</t>
  </si>
  <si>
    <t>05000US26143</t>
  </si>
  <si>
    <t>05000US26145</t>
  </si>
  <si>
    <t>05000US26147</t>
  </si>
  <si>
    <t>05000US26149</t>
  </si>
  <si>
    <t>05000US26151</t>
  </si>
  <si>
    <t>05000US26153</t>
  </si>
  <si>
    <t>05000US26155</t>
  </si>
  <si>
    <t>05000US26157</t>
  </si>
  <si>
    <t>05000US26159</t>
  </si>
  <si>
    <t>05000US26161</t>
  </si>
  <si>
    <t>05000US26163</t>
  </si>
  <si>
    <t>05000US26165</t>
  </si>
  <si>
    <t>05000US27001</t>
  </si>
  <si>
    <t>05000US27003</t>
  </si>
  <si>
    <t>05000US27005</t>
  </si>
  <si>
    <t>05000US27007</t>
  </si>
  <si>
    <t>05000US27009</t>
  </si>
  <si>
    <t>05000US27011</t>
  </si>
  <si>
    <t>05000US27013</t>
  </si>
  <si>
    <t>05000US27015</t>
  </si>
  <si>
    <t>05000US27017</t>
  </si>
  <si>
    <t>05000US27019</t>
  </si>
  <si>
    <t>05000US27021</t>
  </si>
  <si>
    <t>05000US27023</t>
  </si>
  <si>
    <t>05000US27025</t>
  </si>
  <si>
    <t>05000US27027</t>
  </si>
  <si>
    <t>05000US27029</t>
  </si>
  <si>
    <t>05000US27031</t>
  </si>
  <si>
    <t>05000US27033</t>
  </si>
  <si>
    <t>05000US27035</t>
  </si>
  <si>
    <t>05000US27037</t>
  </si>
  <si>
    <t>05000US27039</t>
  </si>
  <si>
    <t>05000US27041</t>
  </si>
  <si>
    <t>05000US27043</t>
  </si>
  <si>
    <t>05000US27045</t>
  </si>
  <si>
    <t>05000US27047</t>
  </si>
  <si>
    <t>05000US27049</t>
  </si>
  <si>
    <t>05000US27051</t>
  </si>
  <si>
    <t>05000US27053</t>
  </si>
  <si>
    <t>05000US27055</t>
  </si>
  <si>
    <t>05000US27057</t>
  </si>
  <si>
    <t>05000US27059</t>
  </si>
  <si>
    <t>05000US27061</t>
  </si>
  <si>
    <t>05000US27063</t>
  </si>
  <si>
    <t>05000US27065</t>
  </si>
  <si>
    <t>05000US27067</t>
  </si>
  <si>
    <t>05000US27069</t>
  </si>
  <si>
    <t>05000US27071</t>
  </si>
  <si>
    <t>05000US27073</t>
  </si>
  <si>
    <t>05000US27075</t>
  </si>
  <si>
    <t>05000US27077</t>
  </si>
  <si>
    <t>05000US27079</t>
  </si>
  <si>
    <t>05000US27081</t>
  </si>
  <si>
    <t>05000US27083</t>
  </si>
  <si>
    <t>05000US27085</t>
  </si>
  <si>
    <t>05000US27087</t>
  </si>
  <si>
    <t>05000US27089</t>
  </si>
  <si>
    <t>05000US27091</t>
  </si>
  <si>
    <t>05000US27093</t>
  </si>
  <si>
    <t>05000US27095</t>
  </si>
  <si>
    <t>05000US27097</t>
  </si>
  <si>
    <t>05000US27099</t>
  </si>
  <si>
    <t>05000US27101</t>
  </si>
  <si>
    <t>05000US27103</t>
  </si>
  <si>
    <t>05000US27105</t>
  </si>
  <si>
    <t>05000US27107</t>
  </si>
  <si>
    <t>05000US27109</t>
  </si>
  <si>
    <t>05000US27111</t>
  </si>
  <si>
    <t>05000US27113</t>
  </si>
  <si>
    <t>05000US27115</t>
  </si>
  <si>
    <t>05000US27117</t>
  </si>
  <si>
    <t>05000US27119</t>
  </si>
  <si>
    <t>05000US27121</t>
  </si>
  <si>
    <t>05000US27123</t>
  </si>
  <si>
    <t>05000US27125</t>
  </si>
  <si>
    <t>05000US27127</t>
  </si>
  <si>
    <t>05000US27129</t>
  </si>
  <si>
    <t>05000US27131</t>
  </si>
  <si>
    <t>05000US27133</t>
  </si>
  <si>
    <t>05000US27135</t>
  </si>
  <si>
    <t>05000US27137</t>
  </si>
  <si>
    <t>05000US27139</t>
  </si>
  <si>
    <t>05000US27141</t>
  </si>
  <si>
    <t>05000US27143</t>
  </si>
  <si>
    <t>05000US27145</t>
  </si>
  <si>
    <t>05000US27147</t>
  </si>
  <si>
    <t>05000US27149</t>
  </si>
  <si>
    <t>05000US27151</t>
  </si>
  <si>
    <t>05000US27153</t>
  </si>
  <si>
    <t>05000US27155</t>
  </si>
  <si>
    <t>05000US27157</t>
  </si>
  <si>
    <t>05000US27159</t>
  </si>
  <si>
    <t>05000US27161</t>
  </si>
  <si>
    <t>05000US27163</t>
  </si>
  <si>
    <t>05000US27165</t>
  </si>
  <si>
    <t>05000US27167</t>
  </si>
  <si>
    <t>05000US27169</t>
  </si>
  <si>
    <t>05000US27171</t>
  </si>
  <si>
    <t>05000US27173</t>
  </si>
  <si>
    <t>05000US28001</t>
  </si>
  <si>
    <t>05000US28003</t>
  </si>
  <si>
    <t>05000US28005</t>
  </si>
  <si>
    <t>05000US28007</t>
  </si>
  <si>
    <t>05000US28009</t>
  </si>
  <si>
    <t>05000US28011</t>
  </si>
  <si>
    <t>05000US28013</t>
  </si>
  <si>
    <t>05000US28015</t>
  </si>
  <si>
    <t>05000US28017</t>
  </si>
  <si>
    <t>05000US28019</t>
  </si>
  <si>
    <t>05000US28021</t>
  </si>
  <si>
    <t>05000US28023</t>
  </si>
  <si>
    <t>05000US28025</t>
  </si>
  <si>
    <t>05000US28027</t>
  </si>
  <si>
    <t>05000US28029</t>
  </si>
  <si>
    <t>05000US28031</t>
  </si>
  <si>
    <t>05000US28033</t>
  </si>
  <si>
    <t>05000US28035</t>
  </si>
  <si>
    <t>05000US28037</t>
  </si>
  <si>
    <t>05000US28039</t>
  </si>
  <si>
    <t>05000US28041</t>
  </si>
  <si>
    <t>05000US28043</t>
  </si>
  <si>
    <t>05000US28045</t>
  </si>
  <si>
    <t>05000US28047</t>
  </si>
  <si>
    <t>05000US28049</t>
  </si>
  <si>
    <t>05000US28051</t>
  </si>
  <si>
    <t>05000US28053</t>
  </si>
  <si>
    <t>05000US28055</t>
  </si>
  <si>
    <t>05000US28057</t>
  </si>
  <si>
    <t>05000US28059</t>
  </si>
  <si>
    <t>05000US28061</t>
  </si>
  <si>
    <t>05000US28063</t>
  </si>
  <si>
    <t>05000US28065</t>
  </si>
  <si>
    <t>05000US28067</t>
  </si>
  <si>
    <t>05000US28069</t>
  </si>
  <si>
    <t>05000US28071</t>
  </si>
  <si>
    <t>05000US28073</t>
  </si>
  <si>
    <t>05000US28075</t>
  </si>
  <si>
    <t>05000US28077</t>
  </si>
  <si>
    <t>05000US28079</t>
  </si>
  <si>
    <t>05000US28081</t>
  </si>
  <si>
    <t>05000US28083</t>
  </si>
  <si>
    <t>05000US28085</t>
  </si>
  <si>
    <t>05000US28087</t>
  </si>
  <si>
    <t>05000US28089</t>
  </si>
  <si>
    <t>05000US28091</t>
  </si>
  <si>
    <t>05000US28093</t>
  </si>
  <si>
    <t>05000US28095</t>
  </si>
  <si>
    <t>05000US28097</t>
  </si>
  <si>
    <t>05000US28099</t>
  </si>
  <si>
    <t>05000US28101</t>
  </si>
  <si>
    <t>05000US28103</t>
  </si>
  <si>
    <t>05000US28105</t>
  </si>
  <si>
    <t>05000US28107</t>
  </si>
  <si>
    <t>05000US28109</t>
  </si>
  <si>
    <t>05000US28111</t>
  </si>
  <si>
    <t>05000US28113</t>
  </si>
  <si>
    <t>05000US28115</t>
  </si>
  <si>
    <t>05000US28117</t>
  </si>
  <si>
    <t>05000US28119</t>
  </si>
  <si>
    <t>05000US28121</t>
  </si>
  <si>
    <t>05000US28123</t>
  </si>
  <si>
    <t>05000US28125</t>
  </si>
  <si>
    <t>05000US28127</t>
  </si>
  <si>
    <t>05000US28129</t>
  </si>
  <si>
    <t>05000US28131</t>
  </si>
  <si>
    <t>05000US28133</t>
  </si>
  <si>
    <t>05000US28135</t>
  </si>
  <si>
    <t>05000US28137</t>
  </si>
  <si>
    <t>05000US28139</t>
  </si>
  <si>
    <t>05000US28141</t>
  </si>
  <si>
    <t>05000US28143</t>
  </si>
  <si>
    <t>05000US28145</t>
  </si>
  <si>
    <t>05000US28147</t>
  </si>
  <si>
    <t>05000US28149</t>
  </si>
  <si>
    <t>05000US28151</t>
  </si>
  <si>
    <t>05000US28153</t>
  </si>
  <si>
    <t>05000US28155</t>
  </si>
  <si>
    <t>05000US28157</t>
  </si>
  <si>
    <t>05000US28159</t>
  </si>
  <si>
    <t>05000US28161</t>
  </si>
  <si>
    <t>05000US28163</t>
  </si>
  <si>
    <t>05000US29001</t>
  </si>
  <si>
    <t>05000US29003</t>
  </si>
  <si>
    <t>05000US29005</t>
  </si>
  <si>
    <t>05000US29007</t>
  </si>
  <si>
    <t>05000US29009</t>
  </si>
  <si>
    <t>05000US29011</t>
  </si>
  <si>
    <t>05000US29013</t>
  </si>
  <si>
    <t>05000US29015</t>
  </si>
  <si>
    <t>05000US29017</t>
  </si>
  <si>
    <t>05000US29019</t>
  </si>
  <si>
    <t>05000US29021</t>
  </si>
  <si>
    <t>05000US29023</t>
  </si>
  <si>
    <t>05000US29025</t>
  </si>
  <si>
    <t>05000US29027</t>
  </si>
  <si>
    <t>05000US29029</t>
  </si>
  <si>
    <t>05000US29031</t>
  </si>
  <si>
    <t>05000US29033</t>
  </si>
  <si>
    <t>05000US29035</t>
  </si>
  <si>
    <t>05000US29037</t>
  </si>
  <si>
    <t>05000US29039</t>
  </si>
  <si>
    <t>05000US29041</t>
  </si>
  <si>
    <t>05000US29043</t>
  </si>
  <si>
    <t>05000US29045</t>
  </si>
  <si>
    <t>05000US29047</t>
  </si>
  <si>
    <t>05000US29049</t>
  </si>
  <si>
    <t>05000US29051</t>
  </si>
  <si>
    <t>05000US29053</t>
  </si>
  <si>
    <t>05000US29055</t>
  </si>
  <si>
    <t>05000US29057</t>
  </si>
  <si>
    <t>05000US29059</t>
  </si>
  <si>
    <t>05000US29061</t>
  </si>
  <si>
    <t>05000US29063</t>
  </si>
  <si>
    <t>05000US29065</t>
  </si>
  <si>
    <t>05000US29067</t>
  </si>
  <si>
    <t>05000US29069</t>
  </si>
  <si>
    <t>05000US29071</t>
  </si>
  <si>
    <t>05000US29073</t>
  </si>
  <si>
    <t>05000US29075</t>
  </si>
  <si>
    <t>05000US29077</t>
  </si>
  <si>
    <t>05000US29079</t>
  </si>
  <si>
    <t>05000US29081</t>
  </si>
  <si>
    <t>05000US29083</t>
  </si>
  <si>
    <t>05000US29085</t>
  </si>
  <si>
    <t>05000US29087</t>
  </si>
  <si>
    <t>05000US29089</t>
  </si>
  <si>
    <t>05000US29091</t>
  </si>
  <si>
    <t>05000US29093</t>
  </si>
  <si>
    <t>05000US29095</t>
  </si>
  <si>
    <t>05000US29097</t>
  </si>
  <si>
    <t>05000US29099</t>
  </si>
  <si>
    <t>05000US29101</t>
  </si>
  <si>
    <t>05000US29103</t>
  </si>
  <si>
    <t>05000US29105</t>
  </si>
  <si>
    <t>05000US29107</t>
  </si>
  <si>
    <t>05000US29109</t>
  </si>
  <si>
    <t>05000US29111</t>
  </si>
  <si>
    <t>05000US29113</t>
  </si>
  <si>
    <t>05000US29115</t>
  </si>
  <si>
    <t>05000US29117</t>
  </si>
  <si>
    <t>05000US29119</t>
  </si>
  <si>
    <t>05000US29121</t>
  </si>
  <si>
    <t>05000US29123</t>
  </si>
  <si>
    <t>05000US29125</t>
  </si>
  <si>
    <t>05000US29127</t>
  </si>
  <si>
    <t>05000US29129</t>
  </si>
  <si>
    <t>05000US29131</t>
  </si>
  <si>
    <t>05000US29133</t>
  </si>
  <si>
    <t>05000US29135</t>
  </si>
  <si>
    <t>05000US29137</t>
  </si>
  <si>
    <t>05000US29139</t>
  </si>
  <si>
    <t>05000US29141</t>
  </si>
  <si>
    <t>05000US29143</t>
  </si>
  <si>
    <t>05000US29145</t>
  </si>
  <si>
    <t>05000US29147</t>
  </si>
  <si>
    <t>05000US29149</t>
  </si>
  <si>
    <t>05000US29151</t>
  </si>
  <si>
    <t>05000US29153</t>
  </si>
  <si>
    <t>05000US29155</t>
  </si>
  <si>
    <t>05000US29157</t>
  </si>
  <si>
    <t>05000US29159</t>
  </si>
  <si>
    <t>05000US29161</t>
  </si>
  <si>
    <t>05000US29163</t>
  </si>
  <si>
    <t>05000US29165</t>
  </si>
  <si>
    <t>05000US29167</t>
  </si>
  <si>
    <t>05000US29169</t>
  </si>
  <si>
    <t>05000US29171</t>
  </si>
  <si>
    <t>05000US29173</t>
  </si>
  <si>
    <t>05000US29175</t>
  </si>
  <si>
    <t>05000US29177</t>
  </si>
  <si>
    <t>05000US29179</t>
  </si>
  <si>
    <t>05000US29181</t>
  </si>
  <si>
    <t>05000US29183</t>
  </si>
  <si>
    <t>05000US29185</t>
  </si>
  <si>
    <t>05000US29186</t>
  </si>
  <si>
    <t>05000US29187</t>
  </si>
  <si>
    <t>05000US29189</t>
  </si>
  <si>
    <t>05000US29195</t>
  </si>
  <si>
    <t>05000US29197</t>
  </si>
  <si>
    <t>05000US29199</t>
  </si>
  <si>
    <t>05000US29201</t>
  </si>
  <si>
    <t>05000US29203</t>
  </si>
  <si>
    <t>05000US29205</t>
  </si>
  <si>
    <t>05000US29207</t>
  </si>
  <si>
    <t>05000US29209</t>
  </si>
  <si>
    <t>05000US29211</t>
  </si>
  <si>
    <t>05000US29213</t>
  </si>
  <si>
    <t>05000US29215</t>
  </si>
  <si>
    <t>05000US29217</t>
  </si>
  <si>
    <t>05000US29219</t>
  </si>
  <si>
    <t>05000US29221</t>
  </si>
  <si>
    <t>05000US29223</t>
  </si>
  <si>
    <t>05000US29225</t>
  </si>
  <si>
    <t>05000US29227</t>
  </si>
  <si>
    <t>05000US29229</t>
  </si>
  <si>
    <t>05000US29510</t>
  </si>
  <si>
    <t>05000US30001</t>
  </si>
  <si>
    <t>05000US30003</t>
  </si>
  <si>
    <t>05000US30005</t>
  </si>
  <si>
    <t>05000US30007</t>
  </si>
  <si>
    <t>05000US30009</t>
  </si>
  <si>
    <t>05000US30011</t>
  </si>
  <si>
    <t>05000US30013</t>
  </si>
  <si>
    <t>05000US30015</t>
  </si>
  <si>
    <t>05000US30017</t>
  </si>
  <si>
    <t>05000US30019</t>
  </si>
  <si>
    <t>05000US30021</t>
  </si>
  <si>
    <t>05000US30023</t>
  </si>
  <si>
    <t>05000US30025</t>
  </si>
  <si>
    <t>05000US30027</t>
  </si>
  <si>
    <t>05000US30029</t>
  </si>
  <si>
    <t>05000US30031</t>
  </si>
  <si>
    <t>05000US30033</t>
  </si>
  <si>
    <t>05000US30035</t>
  </si>
  <si>
    <t>05000US30037</t>
  </si>
  <si>
    <t>05000US30039</t>
  </si>
  <si>
    <t>05000US30041</t>
  </si>
  <si>
    <t>05000US30043</t>
  </si>
  <si>
    <t>05000US30045</t>
  </si>
  <si>
    <t>05000US30047</t>
  </si>
  <si>
    <t>05000US30049</t>
  </si>
  <si>
    <t>05000US30051</t>
  </si>
  <si>
    <t>05000US30053</t>
  </si>
  <si>
    <t>05000US30055</t>
  </si>
  <si>
    <t>05000US30057</t>
  </si>
  <si>
    <t>05000US30059</t>
  </si>
  <si>
    <t>05000US30061</t>
  </si>
  <si>
    <t>05000US30063</t>
  </si>
  <si>
    <t>05000US30065</t>
  </si>
  <si>
    <t>05000US30067</t>
  </si>
  <si>
    <t>05000US30069</t>
  </si>
  <si>
    <t>05000US30071</t>
  </si>
  <si>
    <t>05000US30073</t>
  </si>
  <si>
    <t>05000US30075</t>
  </si>
  <si>
    <t>05000US30077</t>
  </si>
  <si>
    <t>05000US30079</t>
  </si>
  <si>
    <t>05000US30081</t>
  </si>
  <si>
    <t>05000US30083</t>
  </si>
  <si>
    <t>05000US30085</t>
  </si>
  <si>
    <t>05000US30087</t>
  </si>
  <si>
    <t>05000US30089</t>
  </si>
  <si>
    <t>05000US30091</t>
  </si>
  <si>
    <t>05000US30093</t>
  </si>
  <si>
    <t>05000US30095</t>
  </si>
  <si>
    <t>05000US30097</t>
  </si>
  <si>
    <t>05000US30099</t>
  </si>
  <si>
    <t>05000US30101</t>
  </si>
  <si>
    <t>05000US30103</t>
  </si>
  <si>
    <t>05000US30105</t>
  </si>
  <si>
    <t>05000US30107</t>
  </si>
  <si>
    <t>05000US30109</t>
  </si>
  <si>
    <t>05000US30111</t>
  </si>
  <si>
    <t>05000US31001</t>
  </si>
  <si>
    <t>05000US31003</t>
  </si>
  <si>
    <t>05000US31005</t>
  </si>
  <si>
    <t>05000US31007</t>
  </si>
  <si>
    <t>05000US31009</t>
  </si>
  <si>
    <t>05000US31011</t>
  </si>
  <si>
    <t>05000US31013</t>
  </si>
  <si>
    <t>05000US31015</t>
  </si>
  <si>
    <t>05000US31017</t>
  </si>
  <si>
    <t>05000US31019</t>
  </si>
  <si>
    <t>05000US31021</t>
  </si>
  <si>
    <t>05000US31023</t>
  </si>
  <si>
    <t>05000US31025</t>
  </si>
  <si>
    <t>05000US31027</t>
  </si>
  <si>
    <t>05000US31029</t>
  </si>
  <si>
    <t>05000US31031</t>
  </si>
  <si>
    <t>05000US31033</t>
  </si>
  <si>
    <t>05000US31035</t>
  </si>
  <si>
    <t>05000US31037</t>
  </si>
  <si>
    <t>05000US31039</t>
  </si>
  <si>
    <t>05000US31041</t>
  </si>
  <si>
    <t>05000US31043</t>
  </si>
  <si>
    <t>05000US31045</t>
  </si>
  <si>
    <t>05000US31047</t>
  </si>
  <si>
    <t>05000US31049</t>
  </si>
  <si>
    <t>05000US31051</t>
  </si>
  <si>
    <t>05000US31053</t>
  </si>
  <si>
    <t>05000US31055</t>
  </si>
  <si>
    <t>05000US31057</t>
  </si>
  <si>
    <t>05000US31059</t>
  </si>
  <si>
    <t>05000US31061</t>
  </si>
  <si>
    <t>05000US31063</t>
  </si>
  <si>
    <t>05000US31065</t>
  </si>
  <si>
    <t>05000US31067</t>
  </si>
  <si>
    <t>05000US31069</t>
  </si>
  <si>
    <t>05000US31071</t>
  </si>
  <si>
    <t>05000US31073</t>
  </si>
  <si>
    <t>05000US31075</t>
  </si>
  <si>
    <t>05000US31077</t>
  </si>
  <si>
    <t>05000US31079</t>
  </si>
  <si>
    <t>05000US31081</t>
  </si>
  <si>
    <t>05000US31083</t>
  </si>
  <si>
    <t>05000US31085</t>
  </si>
  <si>
    <t>05000US31087</t>
  </si>
  <si>
    <t>05000US31089</t>
  </si>
  <si>
    <t>05000US31091</t>
  </si>
  <si>
    <t>05000US31093</t>
  </si>
  <si>
    <t>05000US31095</t>
  </si>
  <si>
    <t>05000US31097</t>
  </si>
  <si>
    <t>05000US31099</t>
  </si>
  <si>
    <t>05000US31101</t>
  </si>
  <si>
    <t>05000US31103</t>
  </si>
  <si>
    <t>05000US31105</t>
  </si>
  <si>
    <t>05000US31107</t>
  </si>
  <si>
    <t>05000US31109</t>
  </si>
  <si>
    <t>05000US31111</t>
  </si>
  <si>
    <t>05000US31113</t>
  </si>
  <si>
    <t>05000US31115</t>
  </si>
  <si>
    <t>05000US31117</t>
  </si>
  <si>
    <t>05000US31119</t>
  </si>
  <si>
    <t>05000US31121</t>
  </si>
  <si>
    <t>05000US31123</t>
  </si>
  <si>
    <t>05000US31125</t>
  </si>
  <si>
    <t>05000US31127</t>
  </si>
  <si>
    <t>05000US31129</t>
  </si>
  <si>
    <t>05000US31131</t>
  </si>
  <si>
    <t>05000US31133</t>
  </si>
  <si>
    <t>05000US31135</t>
  </si>
  <si>
    <t>05000US31137</t>
  </si>
  <si>
    <t>05000US31139</t>
  </si>
  <si>
    <t>05000US31141</t>
  </si>
  <si>
    <t>05000US31143</t>
  </si>
  <si>
    <t>05000US31145</t>
  </si>
  <si>
    <t>05000US31147</t>
  </si>
  <si>
    <t>05000US31149</t>
  </si>
  <si>
    <t>05000US31151</t>
  </si>
  <si>
    <t>05000US31153</t>
  </si>
  <si>
    <t>05000US31155</t>
  </si>
  <si>
    <t>05000US31157</t>
  </si>
  <si>
    <t>05000US31159</t>
  </si>
  <si>
    <t>05000US31161</t>
  </si>
  <si>
    <t>05000US31163</t>
  </si>
  <si>
    <t>05000US31165</t>
  </si>
  <si>
    <t>05000US31167</t>
  </si>
  <si>
    <t>05000US31169</t>
  </si>
  <si>
    <t>05000US31171</t>
  </si>
  <si>
    <t>05000US31173</t>
  </si>
  <si>
    <t>05000US31175</t>
  </si>
  <si>
    <t>05000US31177</t>
  </si>
  <si>
    <t>05000US31179</t>
  </si>
  <si>
    <t>05000US31181</t>
  </si>
  <si>
    <t>05000US31183</t>
  </si>
  <si>
    <t>05000US31185</t>
  </si>
  <si>
    <t>05000US32001</t>
  </si>
  <si>
    <t>05000US32003</t>
  </si>
  <si>
    <t>05000US32005</t>
  </si>
  <si>
    <t>05000US32007</t>
  </si>
  <si>
    <t>05000US32009</t>
  </si>
  <si>
    <t>05000US32011</t>
  </si>
  <si>
    <t>05000US32013</t>
  </si>
  <si>
    <t>05000US32015</t>
  </si>
  <si>
    <t>05000US32017</t>
  </si>
  <si>
    <t>05000US32019</t>
  </si>
  <si>
    <t>05000US32021</t>
  </si>
  <si>
    <t>05000US32023</t>
  </si>
  <si>
    <t>05000US32027</t>
  </si>
  <si>
    <t>05000US32029</t>
  </si>
  <si>
    <t>05000US32031</t>
  </si>
  <si>
    <t>05000US32033</t>
  </si>
  <si>
    <t>05000US32510</t>
  </si>
  <si>
    <t>05000US33001</t>
  </si>
  <si>
    <t>05000US33003</t>
  </si>
  <si>
    <t>05000US33005</t>
  </si>
  <si>
    <t>05000US33007</t>
  </si>
  <si>
    <t>05000US33009</t>
  </si>
  <si>
    <t>05000US33011</t>
  </si>
  <si>
    <t>05000US33013</t>
  </si>
  <si>
    <t>05000US33015</t>
  </si>
  <si>
    <t>05000US33017</t>
  </si>
  <si>
    <t>05000US33019</t>
  </si>
  <si>
    <t>05000US34001</t>
  </si>
  <si>
    <t>05000US34003</t>
  </si>
  <si>
    <t>05000US34005</t>
  </si>
  <si>
    <t>05000US34007</t>
  </si>
  <si>
    <t>05000US34009</t>
  </si>
  <si>
    <t>05000US34011</t>
  </si>
  <si>
    <t>05000US34013</t>
  </si>
  <si>
    <t>05000US34015</t>
  </si>
  <si>
    <t>05000US34017</t>
  </si>
  <si>
    <t>05000US34019</t>
  </si>
  <si>
    <t>05000US34021</t>
  </si>
  <si>
    <t>05000US34023</t>
  </si>
  <si>
    <t>05000US34025</t>
  </si>
  <si>
    <t>05000US34027</t>
  </si>
  <si>
    <t>05000US34029</t>
  </si>
  <si>
    <t>05000US34031</t>
  </si>
  <si>
    <t>05000US34033</t>
  </si>
  <si>
    <t>05000US34035</t>
  </si>
  <si>
    <t>05000US34037</t>
  </si>
  <si>
    <t>05000US34039</t>
  </si>
  <si>
    <t>05000US34041</t>
  </si>
  <si>
    <t>05000US35001</t>
  </si>
  <si>
    <t>05000US35003</t>
  </si>
  <si>
    <t>05000US35005</t>
  </si>
  <si>
    <t>05000US35006</t>
  </si>
  <si>
    <t>05000US35007</t>
  </si>
  <si>
    <t>05000US35009</t>
  </si>
  <si>
    <t>05000US35011</t>
  </si>
  <si>
    <t>05000US35013</t>
  </si>
  <si>
    <t>05000US35015</t>
  </si>
  <si>
    <t>05000US35017</t>
  </si>
  <si>
    <t>05000US35019</t>
  </si>
  <si>
    <t>05000US35021</t>
  </si>
  <si>
    <t>05000US35023</t>
  </si>
  <si>
    <t>05000US35025</t>
  </si>
  <si>
    <t>05000US35027</t>
  </si>
  <si>
    <t>05000US35028</t>
  </si>
  <si>
    <t>05000US35029</t>
  </si>
  <si>
    <t>05000US35031</t>
  </si>
  <si>
    <t>05000US35033</t>
  </si>
  <si>
    <t>05000US35035</t>
  </si>
  <si>
    <t>05000US35037</t>
  </si>
  <si>
    <t>05000US35039</t>
  </si>
  <si>
    <t>05000US35041</t>
  </si>
  <si>
    <t>05000US35043</t>
  </si>
  <si>
    <t>05000US35045</t>
  </si>
  <si>
    <t>05000US35047</t>
  </si>
  <si>
    <t>05000US35049</t>
  </si>
  <si>
    <t>05000US35051</t>
  </si>
  <si>
    <t>05000US35053</t>
  </si>
  <si>
    <t>05000US35055</t>
  </si>
  <si>
    <t>05000US35057</t>
  </si>
  <si>
    <t>05000US35059</t>
  </si>
  <si>
    <t>05000US35061</t>
  </si>
  <si>
    <t>05000US36001</t>
  </si>
  <si>
    <t>05000US36003</t>
  </si>
  <si>
    <t>05000US36005</t>
  </si>
  <si>
    <t>05000US36007</t>
  </si>
  <si>
    <t>05000US36009</t>
  </si>
  <si>
    <t>05000US36011</t>
  </si>
  <si>
    <t>05000US36013</t>
  </si>
  <si>
    <t>05000US36015</t>
  </si>
  <si>
    <t>05000US36017</t>
  </si>
  <si>
    <t>05000US36019</t>
  </si>
  <si>
    <t>05000US36021</t>
  </si>
  <si>
    <t>05000US36023</t>
  </si>
  <si>
    <t>05000US36025</t>
  </si>
  <si>
    <t>05000US36027</t>
  </si>
  <si>
    <t>05000US36029</t>
  </si>
  <si>
    <t>05000US36031</t>
  </si>
  <si>
    <t>05000US36033</t>
  </si>
  <si>
    <t>05000US36035</t>
  </si>
  <si>
    <t>05000US36037</t>
  </si>
  <si>
    <t>05000US36039</t>
  </si>
  <si>
    <t>05000US36041</t>
  </si>
  <si>
    <t>05000US36043</t>
  </si>
  <si>
    <t>05000US36045</t>
  </si>
  <si>
    <t>05000US36047</t>
  </si>
  <si>
    <t>05000US36049</t>
  </si>
  <si>
    <t>05000US36051</t>
  </si>
  <si>
    <t>05000US36053</t>
  </si>
  <si>
    <t>05000US36055</t>
  </si>
  <si>
    <t>05000US36057</t>
  </si>
  <si>
    <t>05000US36059</t>
  </si>
  <si>
    <t>05000US36061</t>
  </si>
  <si>
    <t>05000US36063</t>
  </si>
  <si>
    <t>05000US36065</t>
  </si>
  <si>
    <t>05000US36067</t>
  </si>
  <si>
    <t>05000US36069</t>
  </si>
  <si>
    <t>05000US36071</t>
  </si>
  <si>
    <t>05000US36073</t>
  </si>
  <si>
    <t>05000US36075</t>
  </si>
  <si>
    <t>05000US36077</t>
  </si>
  <si>
    <t>05000US36079</t>
  </si>
  <si>
    <t>05000US36081</t>
  </si>
  <si>
    <t>05000US36083</t>
  </si>
  <si>
    <t>05000US36085</t>
  </si>
  <si>
    <t>05000US36087</t>
  </si>
  <si>
    <t>05000US36089</t>
  </si>
  <si>
    <t>05000US36091</t>
  </si>
  <si>
    <t>05000US36093</t>
  </si>
  <si>
    <t>05000US36095</t>
  </si>
  <si>
    <t>05000US36097</t>
  </si>
  <si>
    <t>05000US36099</t>
  </si>
  <si>
    <t>05000US36101</t>
  </si>
  <si>
    <t>05000US36103</t>
  </si>
  <si>
    <t>05000US36105</t>
  </si>
  <si>
    <t>05000US36107</t>
  </si>
  <si>
    <t>05000US36109</t>
  </si>
  <si>
    <t>05000US36111</t>
  </si>
  <si>
    <t>05000US36113</t>
  </si>
  <si>
    <t>05000US36115</t>
  </si>
  <si>
    <t>05000US36117</t>
  </si>
  <si>
    <t>05000US36119</t>
  </si>
  <si>
    <t>05000US36121</t>
  </si>
  <si>
    <t>05000US36123</t>
  </si>
  <si>
    <t>05000US37001</t>
  </si>
  <si>
    <t>05000US37003</t>
  </si>
  <si>
    <t>05000US37005</t>
  </si>
  <si>
    <t>05000US37007</t>
  </si>
  <si>
    <t>05000US37009</t>
  </si>
  <si>
    <t>05000US37011</t>
  </si>
  <si>
    <t>05000US37013</t>
  </si>
  <si>
    <t>05000US37015</t>
  </si>
  <si>
    <t>05000US37017</t>
  </si>
  <si>
    <t>05000US37019</t>
  </si>
  <si>
    <t>05000US37021</t>
  </si>
  <si>
    <t>05000US37023</t>
  </si>
  <si>
    <t>05000US37025</t>
  </si>
  <si>
    <t>05000US37027</t>
  </si>
  <si>
    <t>05000US37029</t>
  </si>
  <si>
    <t>05000US37031</t>
  </si>
  <si>
    <t>05000US37033</t>
  </si>
  <si>
    <t>05000US37035</t>
  </si>
  <si>
    <t>05000US37037</t>
  </si>
  <si>
    <t>05000US37039</t>
  </si>
  <si>
    <t>05000US37041</t>
  </si>
  <si>
    <t>05000US37043</t>
  </si>
  <si>
    <t>05000US37045</t>
  </si>
  <si>
    <t>05000US37047</t>
  </si>
  <si>
    <t>05000US37049</t>
  </si>
  <si>
    <t>05000US37051</t>
  </si>
  <si>
    <t>05000US37053</t>
  </si>
  <si>
    <t>05000US37055</t>
  </si>
  <si>
    <t>05000US37057</t>
  </si>
  <si>
    <t>05000US37059</t>
  </si>
  <si>
    <t>05000US37061</t>
  </si>
  <si>
    <t>05000US37063</t>
  </si>
  <si>
    <t>05000US37065</t>
  </si>
  <si>
    <t>05000US37067</t>
  </si>
  <si>
    <t>05000US37069</t>
  </si>
  <si>
    <t>05000US37071</t>
  </si>
  <si>
    <t>05000US37073</t>
  </si>
  <si>
    <t>05000US37075</t>
  </si>
  <si>
    <t>05000US37077</t>
  </si>
  <si>
    <t>05000US37079</t>
  </si>
  <si>
    <t>05000US37081</t>
  </si>
  <si>
    <t>05000US37083</t>
  </si>
  <si>
    <t>05000US37085</t>
  </si>
  <si>
    <t>05000US37087</t>
  </si>
  <si>
    <t>05000US37089</t>
  </si>
  <si>
    <t>05000US37091</t>
  </si>
  <si>
    <t>05000US37093</t>
  </si>
  <si>
    <t>05000US37095</t>
  </si>
  <si>
    <t>05000US37097</t>
  </si>
  <si>
    <t>05000US37099</t>
  </si>
  <si>
    <t>05000US37101</t>
  </si>
  <si>
    <t>05000US37103</t>
  </si>
  <si>
    <t>05000US37105</t>
  </si>
  <si>
    <t>05000US37107</t>
  </si>
  <si>
    <t>05000US37109</t>
  </si>
  <si>
    <t>05000US37111</t>
  </si>
  <si>
    <t>05000US37113</t>
  </si>
  <si>
    <t>05000US37115</t>
  </si>
  <si>
    <t>05000US37117</t>
  </si>
  <si>
    <t>05000US37119</t>
  </si>
  <si>
    <t>05000US37121</t>
  </si>
  <si>
    <t>05000US37123</t>
  </si>
  <si>
    <t>05000US37125</t>
  </si>
  <si>
    <t>05000US37127</t>
  </si>
  <si>
    <t>05000US37129</t>
  </si>
  <si>
    <t>05000US37131</t>
  </si>
  <si>
    <t>05000US37133</t>
  </si>
  <si>
    <t>05000US37135</t>
  </si>
  <si>
    <t>05000US37137</t>
  </si>
  <si>
    <t>05000US37139</t>
  </si>
  <si>
    <t>05000US37141</t>
  </si>
  <si>
    <t>05000US37143</t>
  </si>
  <si>
    <t>05000US37145</t>
  </si>
  <si>
    <t>05000US37147</t>
  </si>
  <si>
    <t>05000US37149</t>
  </si>
  <si>
    <t>05000US37151</t>
  </si>
  <si>
    <t>05000US37153</t>
  </si>
  <si>
    <t>05000US37155</t>
  </si>
  <si>
    <t>05000US37157</t>
  </si>
  <si>
    <t>05000US37159</t>
  </si>
  <si>
    <t>05000US37161</t>
  </si>
  <si>
    <t>05000US37163</t>
  </si>
  <si>
    <t>05000US37165</t>
  </si>
  <si>
    <t>05000US37167</t>
  </si>
  <si>
    <t>05000US37169</t>
  </si>
  <si>
    <t>05000US37171</t>
  </si>
  <si>
    <t>05000US37173</t>
  </si>
  <si>
    <t>05000US37175</t>
  </si>
  <si>
    <t>05000US37177</t>
  </si>
  <si>
    <t>05000US37179</t>
  </si>
  <si>
    <t>05000US37181</t>
  </si>
  <si>
    <t>05000US37183</t>
  </si>
  <si>
    <t>05000US37185</t>
  </si>
  <si>
    <t>05000US37187</t>
  </si>
  <si>
    <t>05000US37189</t>
  </si>
  <si>
    <t>05000US37191</t>
  </si>
  <si>
    <t>05000US37193</t>
  </si>
  <si>
    <t>05000US37195</t>
  </si>
  <si>
    <t>05000US37197</t>
  </si>
  <si>
    <t>05000US37199</t>
  </si>
  <si>
    <t>05000US38001</t>
  </si>
  <si>
    <t>05000US38003</t>
  </si>
  <si>
    <t>05000US38005</t>
  </si>
  <si>
    <t>05000US38007</t>
  </si>
  <si>
    <t>05000US38009</t>
  </si>
  <si>
    <t>05000US38011</t>
  </si>
  <si>
    <t>05000US38013</t>
  </si>
  <si>
    <t>05000US38015</t>
  </si>
  <si>
    <t>05000US38017</t>
  </si>
  <si>
    <t>05000US38019</t>
  </si>
  <si>
    <t>05000US38021</t>
  </si>
  <si>
    <t>05000US38023</t>
  </si>
  <si>
    <t>05000US38025</t>
  </si>
  <si>
    <t>05000US38027</t>
  </si>
  <si>
    <t>05000US38029</t>
  </si>
  <si>
    <t>05000US38031</t>
  </si>
  <si>
    <t>05000US38033</t>
  </si>
  <si>
    <t>05000US38035</t>
  </si>
  <si>
    <t>05000US38037</t>
  </si>
  <si>
    <t>05000US38039</t>
  </si>
  <si>
    <t>05000US38041</t>
  </si>
  <si>
    <t>05000US38043</t>
  </si>
  <si>
    <t>05000US38045</t>
  </si>
  <si>
    <t>05000US38047</t>
  </si>
  <si>
    <t>05000US38049</t>
  </si>
  <si>
    <t>05000US38051</t>
  </si>
  <si>
    <t>05000US38053</t>
  </si>
  <si>
    <t>05000US38055</t>
  </si>
  <si>
    <t>05000US38057</t>
  </si>
  <si>
    <t>05000US38059</t>
  </si>
  <si>
    <t>05000US38061</t>
  </si>
  <si>
    <t>05000US38063</t>
  </si>
  <si>
    <t>05000US38065</t>
  </si>
  <si>
    <t>05000US38067</t>
  </si>
  <si>
    <t>05000US38069</t>
  </si>
  <si>
    <t>05000US38071</t>
  </si>
  <si>
    <t>05000US38073</t>
  </si>
  <si>
    <t>05000US38075</t>
  </si>
  <si>
    <t>05000US38077</t>
  </si>
  <si>
    <t>05000US38079</t>
  </si>
  <si>
    <t>05000US38081</t>
  </si>
  <si>
    <t>05000US38083</t>
  </si>
  <si>
    <t>05000US38085</t>
  </si>
  <si>
    <t>05000US38087</t>
  </si>
  <si>
    <t>05000US38089</t>
  </si>
  <si>
    <t>05000US38091</t>
  </si>
  <si>
    <t>05000US38093</t>
  </si>
  <si>
    <t>05000US38095</t>
  </si>
  <si>
    <t>05000US38097</t>
  </si>
  <si>
    <t>05000US38099</t>
  </si>
  <si>
    <t>05000US38101</t>
  </si>
  <si>
    <t>05000US38103</t>
  </si>
  <si>
    <t>05000US38105</t>
  </si>
  <si>
    <t>05000US39001</t>
  </si>
  <si>
    <t>05000US39003</t>
  </si>
  <si>
    <t>05000US39005</t>
  </si>
  <si>
    <t>05000US39007</t>
  </si>
  <si>
    <t>05000US39009</t>
  </si>
  <si>
    <t>05000US39011</t>
  </si>
  <si>
    <t>05000US39013</t>
  </si>
  <si>
    <t>05000US39015</t>
  </si>
  <si>
    <t>05000US39017</t>
  </si>
  <si>
    <t>05000US39019</t>
  </si>
  <si>
    <t>05000US39021</t>
  </si>
  <si>
    <t>05000US39023</t>
  </si>
  <si>
    <t>05000US39025</t>
  </si>
  <si>
    <t>05000US39027</t>
  </si>
  <si>
    <t>05000US39029</t>
  </si>
  <si>
    <t>05000US39031</t>
  </si>
  <si>
    <t>05000US39033</t>
  </si>
  <si>
    <t>05000US39035</t>
  </si>
  <si>
    <t>05000US39037</t>
  </si>
  <si>
    <t>05000US39039</t>
  </si>
  <si>
    <t>05000US39041</t>
  </si>
  <si>
    <t>05000US39043</t>
  </si>
  <si>
    <t>05000US39045</t>
  </si>
  <si>
    <t>05000US39047</t>
  </si>
  <si>
    <t>05000US39049</t>
  </si>
  <si>
    <t>05000US39051</t>
  </si>
  <si>
    <t>05000US39053</t>
  </si>
  <si>
    <t>05000US39055</t>
  </si>
  <si>
    <t>05000US39057</t>
  </si>
  <si>
    <t>05000US39059</t>
  </si>
  <si>
    <t>05000US39061</t>
  </si>
  <si>
    <t>05000US39063</t>
  </si>
  <si>
    <t>05000US39065</t>
  </si>
  <si>
    <t>05000US39067</t>
  </si>
  <si>
    <t>05000US39069</t>
  </si>
  <si>
    <t>05000US39071</t>
  </si>
  <si>
    <t>05000US39073</t>
  </si>
  <si>
    <t>05000US39075</t>
  </si>
  <si>
    <t>05000US39077</t>
  </si>
  <si>
    <t>05000US39079</t>
  </si>
  <si>
    <t>05000US39081</t>
  </si>
  <si>
    <t>05000US39083</t>
  </si>
  <si>
    <t>05000US39085</t>
  </si>
  <si>
    <t>05000US39087</t>
  </si>
  <si>
    <t>05000US39089</t>
  </si>
  <si>
    <t>05000US39091</t>
  </si>
  <si>
    <t>05000US39093</t>
  </si>
  <si>
    <t>05000US39095</t>
  </si>
  <si>
    <t>05000US39097</t>
  </si>
  <si>
    <t>05000US39099</t>
  </si>
  <si>
    <t>05000US39101</t>
  </si>
  <si>
    <t>05000US39103</t>
  </si>
  <si>
    <t>05000US39105</t>
  </si>
  <si>
    <t>05000US39107</t>
  </si>
  <si>
    <t>05000US39109</t>
  </si>
  <si>
    <t>05000US39111</t>
  </si>
  <si>
    <t>05000US39113</t>
  </si>
  <si>
    <t>05000US39115</t>
  </si>
  <si>
    <t>05000US39117</t>
  </si>
  <si>
    <t>05000US39119</t>
  </si>
  <si>
    <t>05000US39121</t>
  </si>
  <si>
    <t>05000US39123</t>
  </si>
  <si>
    <t>05000US39125</t>
  </si>
  <si>
    <t>05000US39127</t>
  </si>
  <si>
    <t>05000US39129</t>
  </si>
  <si>
    <t>05000US39131</t>
  </si>
  <si>
    <t>05000US39133</t>
  </si>
  <si>
    <t>05000US39135</t>
  </si>
  <si>
    <t>05000US39137</t>
  </si>
  <si>
    <t>05000US39139</t>
  </si>
  <si>
    <t>05000US39141</t>
  </si>
  <si>
    <t>05000US39143</t>
  </si>
  <si>
    <t>05000US39145</t>
  </si>
  <si>
    <t>05000US39147</t>
  </si>
  <si>
    <t>05000US39149</t>
  </si>
  <si>
    <t>05000US39151</t>
  </si>
  <si>
    <t>05000US39153</t>
  </si>
  <si>
    <t>05000US39155</t>
  </si>
  <si>
    <t>05000US39157</t>
  </si>
  <si>
    <t>05000US39159</t>
  </si>
  <si>
    <t>05000US39161</t>
  </si>
  <si>
    <t>05000US39163</t>
  </si>
  <si>
    <t>05000US39165</t>
  </si>
  <si>
    <t>05000US39167</t>
  </si>
  <si>
    <t>05000US39169</t>
  </si>
  <si>
    <t>05000US39171</t>
  </si>
  <si>
    <t>05000US39173</t>
  </si>
  <si>
    <t>05000US39175</t>
  </si>
  <si>
    <t>05000US40001</t>
  </si>
  <si>
    <t>05000US40003</t>
  </si>
  <si>
    <t>05000US40005</t>
  </si>
  <si>
    <t>05000US40007</t>
  </si>
  <si>
    <t>05000US40009</t>
  </si>
  <si>
    <t>05000US40011</t>
  </si>
  <si>
    <t>05000US40013</t>
  </si>
  <si>
    <t>05000US40015</t>
  </si>
  <si>
    <t>05000US40017</t>
  </si>
  <si>
    <t>05000US40019</t>
  </si>
  <si>
    <t>05000US40021</t>
  </si>
  <si>
    <t>05000US40023</t>
  </si>
  <si>
    <t>05000US40025</t>
  </si>
  <si>
    <t>05000US40027</t>
  </si>
  <si>
    <t>05000US40029</t>
  </si>
  <si>
    <t>05000US40031</t>
  </si>
  <si>
    <t>05000US40033</t>
  </si>
  <si>
    <t>05000US40035</t>
  </si>
  <si>
    <t>05000US40037</t>
  </si>
  <si>
    <t>05000US40039</t>
  </si>
  <si>
    <t>05000US40041</t>
  </si>
  <si>
    <t>05000US40043</t>
  </si>
  <si>
    <t>05000US40045</t>
  </si>
  <si>
    <t>05000US40047</t>
  </si>
  <si>
    <t>05000US40049</t>
  </si>
  <si>
    <t>05000US40051</t>
  </si>
  <si>
    <t>05000US40053</t>
  </si>
  <si>
    <t>05000US40055</t>
  </si>
  <si>
    <t>05000US40057</t>
  </si>
  <si>
    <t>05000US40059</t>
  </si>
  <si>
    <t>05000US40061</t>
  </si>
  <si>
    <t>05000US40063</t>
  </si>
  <si>
    <t>05000US40065</t>
  </si>
  <si>
    <t>05000US40067</t>
  </si>
  <si>
    <t>05000US40069</t>
  </si>
  <si>
    <t>05000US40071</t>
  </si>
  <si>
    <t>05000US40073</t>
  </si>
  <si>
    <t>05000US40075</t>
  </si>
  <si>
    <t>05000US40077</t>
  </si>
  <si>
    <t>05000US40079</t>
  </si>
  <si>
    <t>05000US40081</t>
  </si>
  <si>
    <t>05000US40083</t>
  </si>
  <si>
    <t>05000US40085</t>
  </si>
  <si>
    <t>05000US40087</t>
  </si>
  <si>
    <t>05000US40089</t>
  </si>
  <si>
    <t>05000US40091</t>
  </si>
  <si>
    <t>05000US40093</t>
  </si>
  <si>
    <t>05000US40095</t>
  </si>
  <si>
    <t>05000US40097</t>
  </si>
  <si>
    <t>05000US40099</t>
  </si>
  <si>
    <t>05000US40101</t>
  </si>
  <si>
    <t>05000US40103</t>
  </si>
  <si>
    <t>05000US40105</t>
  </si>
  <si>
    <t>05000US40107</t>
  </si>
  <si>
    <t>05000US40109</t>
  </si>
  <si>
    <t>05000US40111</t>
  </si>
  <si>
    <t>05000US40113</t>
  </si>
  <si>
    <t>05000US40115</t>
  </si>
  <si>
    <t>05000US40117</t>
  </si>
  <si>
    <t>05000US40119</t>
  </si>
  <si>
    <t>05000US40121</t>
  </si>
  <si>
    <t>05000US40123</t>
  </si>
  <si>
    <t>05000US40125</t>
  </si>
  <si>
    <t>05000US40127</t>
  </si>
  <si>
    <t>05000US40129</t>
  </si>
  <si>
    <t>05000US40131</t>
  </si>
  <si>
    <t>05000US40133</t>
  </si>
  <si>
    <t>05000US40135</t>
  </si>
  <si>
    <t>05000US40137</t>
  </si>
  <si>
    <t>05000US40139</t>
  </si>
  <si>
    <t>05000US40141</t>
  </si>
  <si>
    <t>05000US40143</t>
  </si>
  <si>
    <t>05000US40145</t>
  </si>
  <si>
    <t>05000US40147</t>
  </si>
  <si>
    <t>05000US40149</t>
  </si>
  <si>
    <t>05000US40151</t>
  </si>
  <si>
    <t>05000US40153</t>
  </si>
  <si>
    <t>05000US41001</t>
  </si>
  <si>
    <t>05000US41003</t>
  </si>
  <si>
    <t>05000US41005</t>
  </si>
  <si>
    <t>05000US41007</t>
  </si>
  <si>
    <t>05000US41009</t>
  </si>
  <si>
    <t>05000US41011</t>
  </si>
  <si>
    <t>05000US41013</t>
  </si>
  <si>
    <t>05000US41015</t>
  </si>
  <si>
    <t>05000US41017</t>
  </si>
  <si>
    <t>05000US41019</t>
  </si>
  <si>
    <t>05000US41021</t>
  </si>
  <si>
    <t>05000US41023</t>
  </si>
  <si>
    <t>05000US41025</t>
  </si>
  <si>
    <t>05000US41027</t>
  </si>
  <si>
    <t>05000US41029</t>
  </si>
  <si>
    <t>05000US41031</t>
  </si>
  <si>
    <t>05000US41033</t>
  </si>
  <si>
    <t>05000US41035</t>
  </si>
  <si>
    <t>05000US41037</t>
  </si>
  <si>
    <t>05000US41039</t>
  </si>
  <si>
    <t>05000US41041</t>
  </si>
  <si>
    <t>05000US41043</t>
  </si>
  <si>
    <t>05000US41045</t>
  </si>
  <si>
    <t>05000US41047</t>
  </si>
  <si>
    <t>05000US41049</t>
  </si>
  <si>
    <t>05000US41051</t>
  </si>
  <si>
    <t>05000US41053</t>
  </si>
  <si>
    <t>05000US41055</t>
  </si>
  <si>
    <t>05000US41057</t>
  </si>
  <si>
    <t>05000US41059</t>
  </si>
  <si>
    <t>05000US41061</t>
  </si>
  <si>
    <t>05000US41063</t>
  </si>
  <si>
    <t>05000US41065</t>
  </si>
  <si>
    <t>05000US41067</t>
  </si>
  <si>
    <t>05000US41069</t>
  </si>
  <si>
    <t>05000US41071</t>
  </si>
  <si>
    <t>05000US42001</t>
  </si>
  <si>
    <t>05000US42003</t>
  </si>
  <si>
    <t>05000US42005</t>
  </si>
  <si>
    <t>05000US42007</t>
  </si>
  <si>
    <t>05000US42009</t>
  </si>
  <si>
    <t>05000US42011</t>
  </si>
  <si>
    <t>05000US42013</t>
  </si>
  <si>
    <t>05000US42015</t>
  </si>
  <si>
    <t>05000US42017</t>
  </si>
  <si>
    <t>05000US42019</t>
  </si>
  <si>
    <t>05000US42021</t>
  </si>
  <si>
    <t>05000US42023</t>
  </si>
  <si>
    <t>05000US42025</t>
  </si>
  <si>
    <t>05000US42027</t>
  </si>
  <si>
    <t>05000US42029</t>
  </si>
  <si>
    <t>05000US42031</t>
  </si>
  <si>
    <t>05000US42033</t>
  </si>
  <si>
    <t>05000US42035</t>
  </si>
  <si>
    <t>05000US42037</t>
  </si>
  <si>
    <t>05000US42039</t>
  </si>
  <si>
    <t>05000US42041</t>
  </si>
  <si>
    <t>05000US42043</t>
  </si>
  <si>
    <t>05000US42045</t>
  </si>
  <si>
    <t>05000US42047</t>
  </si>
  <si>
    <t>05000US42049</t>
  </si>
  <si>
    <t>05000US42051</t>
  </si>
  <si>
    <t>05000US42053</t>
  </si>
  <si>
    <t>05000US42055</t>
  </si>
  <si>
    <t>05000US42057</t>
  </si>
  <si>
    <t>05000US42059</t>
  </si>
  <si>
    <t>05000US42061</t>
  </si>
  <si>
    <t>05000US42063</t>
  </si>
  <si>
    <t>05000US42065</t>
  </si>
  <si>
    <t>05000US42067</t>
  </si>
  <si>
    <t>05000US42069</t>
  </si>
  <si>
    <t>05000US42071</t>
  </si>
  <si>
    <t>05000US42073</t>
  </si>
  <si>
    <t>05000US42075</t>
  </si>
  <si>
    <t>05000US42077</t>
  </si>
  <si>
    <t>05000US42079</t>
  </si>
  <si>
    <t>05000US42081</t>
  </si>
  <si>
    <t>05000US42083</t>
  </si>
  <si>
    <t>05000US42085</t>
  </si>
  <si>
    <t>05000US42087</t>
  </si>
  <si>
    <t>05000US42089</t>
  </si>
  <si>
    <t>05000US42091</t>
  </si>
  <si>
    <t>05000US42093</t>
  </si>
  <si>
    <t>05000US42095</t>
  </si>
  <si>
    <t>05000US42097</t>
  </si>
  <si>
    <t>05000US42099</t>
  </si>
  <si>
    <t>05000US42101</t>
  </si>
  <si>
    <t>05000US42103</t>
  </si>
  <si>
    <t>05000US42105</t>
  </si>
  <si>
    <t>05000US42107</t>
  </si>
  <si>
    <t>05000US42109</t>
  </si>
  <si>
    <t>05000US42111</t>
  </si>
  <si>
    <t>05000US42113</t>
  </si>
  <si>
    <t>05000US42115</t>
  </si>
  <si>
    <t>05000US42117</t>
  </si>
  <si>
    <t>05000US42119</t>
  </si>
  <si>
    <t>05000US42121</t>
  </si>
  <si>
    <t>05000US42123</t>
  </si>
  <si>
    <t>05000US42125</t>
  </si>
  <si>
    <t>05000US42127</t>
  </si>
  <si>
    <t>05000US42129</t>
  </si>
  <si>
    <t>05000US42131</t>
  </si>
  <si>
    <t>05000US42133</t>
  </si>
  <si>
    <t>05000US44001</t>
  </si>
  <si>
    <t>05000US44003</t>
  </si>
  <si>
    <t>05000US44005</t>
  </si>
  <si>
    <t>05000US44007</t>
  </si>
  <si>
    <t>05000US44009</t>
  </si>
  <si>
    <t>05000US45001</t>
  </si>
  <si>
    <t>05000US45003</t>
  </si>
  <si>
    <t>05000US45005</t>
  </si>
  <si>
    <t>05000US45007</t>
  </si>
  <si>
    <t>05000US45009</t>
  </si>
  <si>
    <t>05000US45011</t>
  </si>
  <si>
    <t>05000US45013</t>
  </si>
  <si>
    <t>05000US45015</t>
  </si>
  <si>
    <t>05000US45017</t>
  </si>
  <si>
    <t>05000US45019</t>
  </si>
  <si>
    <t>05000US45021</t>
  </si>
  <si>
    <t>05000US45023</t>
  </si>
  <si>
    <t>05000US45025</t>
  </si>
  <si>
    <t>05000US45027</t>
  </si>
  <si>
    <t>05000US45029</t>
  </si>
  <si>
    <t>05000US45031</t>
  </si>
  <si>
    <t>05000US45033</t>
  </si>
  <si>
    <t>05000US45035</t>
  </si>
  <si>
    <t>05000US45037</t>
  </si>
  <si>
    <t>05000US45039</t>
  </si>
  <si>
    <t>05000US45041</t>
  </si>
  <si>
    <t>05000US45043</t>
  </si>
  <si>
    <t>05000US45045</t>
  </si>
  <si>
    <t>05000US45047</t>
  </si>
  <si>
    <t>05000US45049</t>
  </si>
  <si>
    <t>05000US45051</t>
  </si>
  <si>
    <t>05000US45053</t>
  </si>
  <si>
    <t>05000US45055</t>
  </si>
  <si>
    <t>05000US45057</t>
  </si>
  <si>
    <t>05000US45059</t>
  </si>
  <si>
    <t>05000US45061</t>
  </si>
  <si>
    <t>05000US45063</t>
  </si>
  <si>
    <t>05000US45065</t>
  </si>
  <si>
    <t>05000US45067</t>
  </si>
  <si>
    <t>05000US45069</t>
  </si>
  <si>
    <t>05000US45071</t>
  </si>
  <si>
    <t>05000US45073</t>
  </si>
  <si>
    <t>05000US45075</t>
  </si>
  <si>
    <t>05000US45077</t>
  </si>
  <si>
    <t>05000US45079</t>
  </si>
  <si>
    <t>05000US45081</t>
  </si>
  <si>
    <t>05000US45083</t>
  </si>
  <si>
    <t>05000US45085</t>
  </si>
  <si>
    <t>05000US45087</t>
  </si>
  <si>
    <t>05000US45089</t>
  </si>
  <si>
    <t>05000US45091</t>
  </si>
  <si>
    <t>05000US46003</t>
  </si>
  <si>
    <t>05000US46005</t>
  </si>
  <si>
    <t>05000US46007</t>
  </si>
  <si>
    <t>05000US46009</t>
  </si>
  <si>
    <t>05000US46011</t>
  </si>
  <si>
    <t>05000US46013</t>
  </si>
  <si>
    <t>05000US46015</t>
  </si>
  <si>
    <t>05000US46017</t>
  </si>
  <si>
    <t>05000US46019</t>
  </si>
  <si>
    <t>05000US46021</t>
  </si>
  <si>
    <t>05000US46023</t>
  </si>
  <si>
    <t>05000US46025</t>
  </si>
  <si>
    <t>05000US46027</t>
  </si>
  <si>
    <t>05000US46029</t>
  </si>
  <si>
    <t>05000US46031</t>
  </si>
  <si>
    <t>05000US46033</t>
  </si>
  <si>
    <t>05000US46035</t>
  </si>
  <si>
    <t>05000US46037</t>
  </si>
  <si>
    <t>05000US46039</t>
  </si>
  <si>
    <t>05000US46041</t>
  </si>
  <si>
    <t>05000US46043</t>
  </si>
  <si>
    <t>05000US46045</t>
  </si>
  <si>
    <t>05000US46047</t>
  </si>
  <si>
    <t>05000US46049</t>
  </si>
  <si>
    <t>05000US46051</t>
  </si>
  <si>
    <t>05000US46053</t>
  </si>
  <si>
    <t>05000US46055</t>
  </si>
  <si>
    <t>05000US46057</t>
  </si>
  <si>
    <t>05000US46059</t>
  </si>
  <si>
    <t>05000US46061</t>
  </si>
  <si>
    <t>05000US46063</t>
  </si>
  <si>
    <t>05000US46065</t>
  </si>
  <si>
    <t>05000US46067</t>
  </si>
  <si>
    <t>05000US46069</t>
  </si>
  <si>
    <t>05000US46071</t>
  </si>
  <si>
    <t>05000US46073</t>
  </si>
  <si>
    <t>05000US46075</t>
  </si>
  <si>
    <t>05000US46077</t>
  </si>
  <si>
    <t>05000US46079</t>
  </si>
  <si>
    <t>05000US46081</t>
  </si>
  <si>
    <t>05000US46083</t>
  </si>
  <si>
    <t>05000US46085</t>
  </si>
  <si>
    <t>05000US46087</t>
  </si>
  <si>
    <t>05000US46089</t>
  </si>
  <si>
    <t>05000US46091</t>
  </si>
  <si>
    <t>05000US46093</t>
  </si>
  <si>
    <t>05000US46095</t>
  </si>
  <si>
    <t>05000US46097</t>
  </si>
  <si>
    <t>05000US46099</t>
  </si>
  <si>
    <t>05000US46101</t>
  </si>
  <si>
    <t>05000US46102</t>
  </si>
  <si>
    <t>05000US46103</t>
  </si>
  <si>
    <t>05000US46105</t>
  </si>
  <si>
    <t>05000US46107</t>
  </si>
  <si>
    <t>05000US46109</t>
  </si>
  <si>
    <t>05000US46111</t>
  </si>
  <si>
    <t>05000US46115</t>
  </si>
  <si>
    <t>05000US46117</t>
  </si>
  <si>
    <t>05000US46119</t>
  </si>
  <si>
    <t>05000US46121</t>
  </si>
  <si>
    <t>05000US46123</t>
  </si>
  <si>
    <t>05000US46125</t>
  </si>
  <si>
    <t>05000US46127</t>
  </si>
  <si>
    <t>05000US46129</t>
  </si>
  <si>
    <t>05000US46135</t>
  </si>
  <si>
    <t>05000US46137</t>
  </si>
  <si>
    <t>05000US47001</t>
  </si>
  <si>
    <t>05000US47003</t>
  </si>
  <si>
    <t>05000US47005</t>
  </si>
  <si>
    <t>05000US47007</t>
  </si>
  <si>
    <t>05000US47009</t>
  </si>
  <si>
    <t>05000US47011</t>
  </si>
  <si>
    <t>05000US47013</t>
  </si>
  <si>
    <t>05000US47015</t>
  </si>
  <si>
    <t>05000US47017</t>
  </si>
  <si>
    <t>05000US47019</t>
  </si>
  <si>
    <t>05000US47021</t>
  </si>
  <si>
    <t>05000US47023</t>
  </si>
  <si>
    <t>05000US47025</t>
  </si>
  <si>
    <t>05000US47027</t>
  </si>
  <si>
    <t>05000US47029</t>
  </si>
  <si>
    <t>05000US47031</t>
  </si>
  <si>
    <t>05000US47033</t>
  </si>
  <si>
    <t>05000US47035</t>
  </si>
  <si>
    <t>05000US47037</t>
  </si>
  <si>
    <t>05000US47039</t>
  </si>
  <si>
    <t>05000US47041</t>
  </si>
  <si>
    <t>05000US47043</t>
  </si>
  <si>
    <t>05000US47045</t>
  </si>
  <si>
    <t>05000US47047</t>
  </si>
  <si>
    <t>05000US47049</t>
  </si>
  <si>
    <t>05000US47051</t>
  </si>
  <si>
    <t>05000US47053</t>
  </si>
  <si>
    <t>05000US47055</t>
  </si>
  <si>
    <t>05000US47057</t>
  </si>
  <si>
    <t>05000US47059</t>
  </si>
  <si>
    <t>05000US47061</t>
  </si>
  <si>
    <t>05000US47063</t>
  </si>
  <si>
    <t>05000US47065</t>
  </si>
  <si>
    <t>05000US47067</t>
  </si>
  <si>
    <t>05000US47069</t>
  </si>
  <si>
    <t>05000US47071</t>
  </si>
  <si>
    <t>05000US47073</t>
  </si>
  <si>
    <t>05000US47075</t>
  </si>
  <si>
    <t>05000US47077</t>
  </si>
  <si>
    <t>05000US47079</t>
  </si>
  <si>
    <t>05000US47081</t>
  </si>
  <si>
    <t>05000US47083</t>
  </si>
  <si>
    <t>05000US47085</t>
  </si>
  <si>
    <t>05000US47087</t>
  </si>
  <si>
    <t>05000US47089</t>
  </si>
  <si>
    <t>05000US47091</t>
  </si>
  <si>
    <t>05000US47093</t>
  </si>
  <si>
    <t>05000US47095</t>
  </si>
  <si>
    <t>05000US47097</t>
  </si>
  <si>
    <t>05000US47099</t>
  </si>
  <si>
    <t>05000US47101</t>
  </si>
  <si>
    <t>05000US47103</t>
  </si>
  <si>
    <t>05000US47105</t>
  </si>
  <si>
    <t>05000US47107</t>
  </si>
  <si>
    <t>05000US47109</t>
  </si>
  <si>
    <t>05000US47111</t>
  </si>
  <si>
    <t>05000US47113</t>
  </si>
  <si>
    <t>05000US47115</t>
  </si>
  <si>
    <t>05000US47117</t>
  </si>
  <si>
    <t>05000US47119</t>
  </si>
  <si>
    <t>05000US47121</t>
  </si>
  <si>
    <t>05000US47123</t>
  </si>
  <si>
    <t>05000US47125</t>
  </si>
  <si>
    <t>05000US47127</t>
  </si>
  <si>
    <t>05000US47129</t>
  </si>
  <si>
    <t>05000US47131</t>
  </si>
  <si>
    <t>05000US47133</t>
  </si>
  <si>
    <t>05000US47135</t>
  </si>
  <si>
    <t>05000US47137</t>
  </si>
  <si>
    <t>05000US47139</t>
  </si>
  <si>
    <t>05000US47141</t>
  </si>
  <si>
    <t>05000US47143</t>
  </si>
  <si>
    <t>05000US47145</t>
  </si>
  <si>
    <t>05000US47147</t>
  </si>
  <si>
    <t>05000US47149</t>
  </si>
  <si>
    <t>05000US47151</t>
  </si>
  <si>
    <t>05000US47153</t>
  </si>
  <si>
    <t>05000US47155</t>
  </si>
  <si>
    <t>05000US47157</t>
  </si>
  <si>
    <t>05000US47159</t>
  </si>
  <si>
    <t>05000US47161</t>
  </si>
  <si>
    <t>05000US47163</t>
  </si>
  <si>
    <t>05000US47165</t>
  </si>
  <si>
    <t>05000US47167</t>
  </si>
  <si>
    <t>05000US47169</t>
  </si>
  <si>
    <t>05000US47171</t>
  </si>
  <si>
    <t>05000US47173</t>
  </si>
  <si>
    <t>05000US47175</t>
  </si>
  <si>
    <t>05000US47177</t>
  </si>
  <si>
    <t>05000US47179</t>
  </si>
  <si>
    <t>05000US47181</t>
  </si>
  <si>
    <t>05000US47183</t>
  </si>
  <si>
    <t>05000US47185</t>
  </si>
  <si>
    <t>05000US47187</t>
  </si>
  <si>
    <t>05000US47189</t>
  </si>
  <si>
    <t>05000US48001</t>
  </si>
  <si>
    <t>05000US48003</t>
  </si>
  <si>
    <t>05000US48005</t>
  </si>
  <si>
    <t>05000US48007</t>
  </si>
  <si>
    <t>05000US48009</t>
  </si>
  <si>
    <t>05000US48011</t>
  </si>
  <si>
    <t>05000US48013</t>
  </si>
  <si>
    <t>05000US48015</t>
  </si>
  <si>
    <t>05000US48017</t>
  </si>
  <si>
    <t>05000US48019</t>
  </si>
  <si>
    <t>05000US48021</t>
  </si>
  <si>
    <t>05000US48023</t>
  </si>
  <si>
    <t>05000US48025</t>
  </si>
  <si>
    <t>05000US48027</t>
  </si>
  <si>
    <t>05000US48029</t>
  </si>
  <si>
    <t>05000US48031</t>
  </si>
  <si>
    <t>05000US48033</t>
  </si>
  <si>
    <t>05000US48035</t>
  </si>
  <si>
    <t>05000US48037</t>
  </si>
  <si>
    <t>05000US48039</t>
  </si>
  <si>
    <t>05000US48041</t>
  </si>
  <si>
    <t>05000US48043</t>
  </si>
  <si>
    <t>05000US48045</t>
  </si>
  <si>
    <t>05000US48047</t>
  </si>
  <si>
    <t>05000US48049</t>
  </si>
  <si>
    <t>05000US48051</t>
  </si>
  <si>
    <t>05000US48053</t>
  </si>
  <si>
    <t>05000US48055</t>
  </si>
  <si>
    <t>05000US48057</t>
  </si>
  <si>
    <t>05000US48059</t>
  </si>
  <si>
    <t>05000US48061</t>
  </si>
  <si>
    <t>05000US48063</t>
  </si>
  <si>
    <t>05000US48065</t>
  </si>
  <si>
    <t>05000US48067</t>
  </si>
  <si>
    <t>05000US48069</t>
  </si>
  <si>
    <t>05000US48071</t>
  </si>
  <si>
    <t>05000US48073</t>
  </si>
  <si>
    <t>05000US48075</t>
  </si>
  <si>
    <t>05000US48077</t>
  </si>
  <si>
    <t>05000US48079</t>
  </si>
  <si>
    <t>05000US48081</t>
  </si>
  <si>
    <t>05000US48083</t>
  </si>
  <si>
    <t>05000US48085</t>
  </si>
  <si>
    <t>05000US48087</t>
  </si>
  <si>
    <t>05000US48089</t>
  </si>
  <si>
    <t>05000US48091</t>
  </si>
  <si>
    <t>05000US48093</t>
  </si>
  <si>
    <t>05000US48095</t>
  </si>
  <si>
    <t>05000US48097</t>
  </si>
  <si>
    <t>05000US48099</t>
  </si>
  <si>
    <t>05000US48101</t>
  </si>
  <si>
    <t>05000US48103</t>
  </si>
  <si>
    <t>05000US48105</t>
  </si>
  <si>
    <t>05000US48107</t>
  </si>
  <si>
    <t>05000US48109</t>
  </si>
  <si>
    <t>05000US48111</t>
  </si>
  <si>
    <t>05000US48113</t>
  </si>
  <si>
    <t>05000US48115</t>
  </si>
  <si>
    <t>05000US48117</t>
  </si>
  <si>
    <t>05000US48119</t>
  </si>
  <si>
    <t>05000US48121</t>
  </si>
  <si>
    <t>05000US48123</t>
  </si>
  <si>
    <t>05000US48125</t>
  </si>
  <si>
    <t>05000US48127</t>
  </si>
  <si>
    <t>05000US48129</t>
  </si>
  <si>
    <t>05000US48131</t>
  </si>
  <si>
    <t>05000US48133</t>
  </si>
  <si>
    <t>05000US48135</t>
  </si>
  <si>
    <t>05000US48137</t>
  </si>
  <si>
    <t>05000US48139</t>
  </si>
  <si>
    <t>05000US48141</t>
  </si>
  <si>
    <t>05000US48143</t>
  </si>
  <si>
    <t>05000US48145</t>
  </si>
  <si>
    <t>05000US48147</t>
  </si>
  <si>
    <t>05000US48149</t>
  </si>
  <si>
    <t>05000US48151</t>
  </si>
  <si>
    <t>05000US48153</t>
  </si>
  <si>
    <t>05000US48155</t>
  </si>
  <si>
    <t>05000US48157</t>
  </si>
  <si>
    <t>05000US48159</t>
  </si>
  <si>
    <t>05000US48161</t>
  </si>
  <si>
    <t>05000US48163</t>
  </si>
  <si>
    <t>05000US48165</t>
  </si>
  <si>
    <t>05000US48167</t>
  </si>
  <si>
    <t>05000US48169</t>
  </si>
  <si>
    <t>05000US48171</t>
  </si>
  <si>
    <t>05000US48173</t>
  </si>
  <si>
    <t>05000US48175</t>
  </si>
  <si>
    <t>05000US48177</t>
  </si>
  <si>
    <t>05000US48179</t>
  </si>
  <si>
    <t>05000US48181</t>
  </si>
  <si>
    <t>05000US48183</t>
  </si>
  <si>
    <t>05000US48185</t>
  </si>
  <si>
    <t>05000US48187</t>
  </si>
  <si>
    <t>05000US48189</t>
  </si>
  <si>
    <t>05000US48191</t>
  </si>
  <si>
    <t>05000US48193</t>
  </si>
  <si>
    <t>05000US48195</t>
  </si>
  <si>
    <t>05000US48197</t>
  </si>
  <si>
    <t>05000US48199</t>
  </si>
  <si>
    <t>05000US48201</t>
  </si>
  <si>
    <t>05000US48203</t>
  </si>
  <si>
    <t>05000US48205</t>
  </si>
  <si>
    <t>05000US48207</t>
  </si>
  <si>
    <t>05000US48209</t>
  </si>
  <si>
    <t>05000US48211</t>
  </si>
  <si>
    <t>05000US48213</t>
  </si>
  <si>
    <t>05000US48215</t>
  </si>
  <si>
    <t>05000US48217</t>
  </si>
  <si>
    <t>05000US48219</t>
  </si>
  <si>
    <t>05000US48221</t>
  </si>
  <si>
    <t>05000US48223</t>
  </si>
  <si>
    <t>05000US48225</t>
  </si>
  <si>
    <t>05000US48227</t>
  </si>
  <si>
    <t>05000US48229</t>
  </si>
  <si>
    <t>05000US48231</t>
  </si>
  <si>
    <t>05000US48233</t>
  </si>
  <si>
    <t>05000US48235</t>
  </si>
  <si>
    <t>05000US48237</t>
  </si>
  <si>
    <t>05000US48239</t>
  </si>
  <si>
    <t>05000US48241</t>
  </si>
  <si>
    <t>05000US48243</t>
  </si>
  <si>
    <t>05000US48245</t>
  </si>
  <si>
    <t>05000US48247</t>
  </si>
  <si>
    <t>05000US48249</t>
  </si>
  <si>
    <t>05000US48251</t>
  </si>
  <si>
    <t>05000US48253</t>
  </si>
  <si>
    <t>05000US48255</t>
  </si>
  <si>
    <t>05000US48257</t>
  </si>
  <si>
    <t>05000US48259</t>
  </si>
  <si>
    <t>05000US48261</t>
  </si>
  <si>
    <t>05000US48263</t>
  </si>
  <si>
    <t>05000US48265</t>
  </si>
  <si>
    <t>05000US48267</t>
  </si>
  <si>
    <t>05000US48269</t>
  </si>
  <si>
    <t>05000US48271</t>
  </si>
  <si>
    <t>05000US48273</t>
  </si>
  <si>
    <t>05000US48275</t>
  </si>
  <si>
    <t>05000US48277</t>
  </si>
  <si>
    <t>05000US48279</t>
  </si>
  <si>
    <t>05000US48281</t>
  </si>
  <si>
    <t>05000US48283</t>
  </si>
  <si>
    <t>05000US48285</t>
  </si>
  <si>
    <t>05000US48287</t>
  </si>
  <si>
    <t>05000US48289</t>
  </si>
  <si>
    <t>05000US48291</t>
  </si>
  <si>
    <t>05000US48293</t>
  </si>
  <si>
    <t>05000US48295</t>
  </si>
  <si>
    <t>05000US48297</t>
  </si>
  <si>
    <t>05000US48299</t>
  </si>
  <si>
    <t>05000US48301</t>
  </si>
  <si>
    <t>05000US48303</t>
  </si>
  <si>
    <t>05000US48305</t>
  </si>
  <si>
    <t>05000US48307</t>
  </si>
  <si>
    <t>05000US48309</t>
  </si>
  <si>
    <t>05000US48311</t>
  </si>
  <si>
    <t>05000US48313</t>
  </si>
  <si>
    <t>05000US48315</t>
  </si>
  <si>
    <t>05000US48317</t>
  </si>
  <si>
    <t>05000US48319</t>
  </si>
  <si>
    <t>05000US48321</t>
  </si>
  <si>
    <t>05000US48323</t>
  </si>
  <si>
    <t>05000US48325</t>
  </si>
  <si>
    <t>05000US48327</t>
  </si>
  <si>
    <t>05000US48329</t>
  </si>
  <si>
    <t>05000US48331</t>
  </si>
  <si>
    <t>05000US48333</t>
  </si>
  <si>
    <t>05000US48335</t>
  </si>
  <si>
    <t>05000US48337</t>
  </si>
  <si>
    <t>05000US48339</t>
  </si>
  <si>
    <t>05000US48341</t>
  </si>
  <si>
    <t>05000US48343</t>
  </si>
  <si>
    <t>05000US48345</t>
  </si>
  <si>
    <t>05000US48347</t>
  </si>
  <si>
    <t>05000US48349</t>
  </si>
  <si>
    <t>05000US48351</t>
  </si>
  <si>
    <t>05000US48353</t>
  </si>
  <si>
    <t>05000US48355</t>
  </si>
  <si>
    <t>05000US48357</t>
  </si>
  <si>
    <t>05000US48359</t>
  </si>
  <si>
    <t>05000US48361</t>
  </si>
  <si>
    <t>05000US48363</t>
  </si>
  <si>
    <t>05000US48365</t>
  </si>
  <si>
    <t>05000US48367</t>
  </si>
  <si>
    <t>05000US48369</t>
  </si>
  <si>
    <t>05000US48371</t>
  </si>
  <si>
    <t>05000US48373</t>
  </si>
  <si>
    <t>05000US48375</t>
  </si>
  <si>
    <t>05000US48377</t>
  </si>
  <si>
    <t>05000US48379</t>
  </si>
  <si>
    <t>05000US48381</t>
  </si>
  <si>
    <t>05000US48383</t>
  </si>
  <si>
    <t>05000US48385</t>
  </si>
  <si>
    <t>05000US48387</t>
  </si>
  <si>
    <t>05000US48389</t>
  </si>
  <si>
    <t>05000US48391</t>
  </si>
  <si>
    <t>05000US48393</t>
  </si>
  <si>
    <t>05000US48395</t>
  </si>
  <si>
    <t>05000US48397</t>
  </si>
  <si>
    <t>05000US48399</t>
  </si>
  <si>
    <t>05000US48401</t>
  </si>
  <si>
    <t>05000US48403</t>
  </si>
  <si>
    <t>05000US48405</t>
  </si>
  <si>
    <t>05000US48407</t>
  </si>
  <si>
    <t>05000US48409</t>
  </si>
  <si>
    <t>05000US48411</t>
  </si>
  <si>
    <t>05000US48413</t>
  </si>
  <si>
    <t>05000US48415</t>
  </si>
  <si>
    <t>05000US48417</t>
  </si>
  <si>
    <t>05000US48419</t>
  </si>
  <si>
    <t>05000US48421</t>
  </si>
  <si>
    <t>05000US48423</t>
  </si>
  <si>
    <t>05000US48425</t>
  </si>
  <si>
    <t>05000US48427</t>
  </si>
  <si>
    <t>05000US48429</t>
  </si>
  <si>
    <t>05000US48431</t>
  </si>
  <si>
    <t>05000US48433</t>
  </si>
  <si>
    <t>05000US48435</t>
  </si>
  <si>
    <t>05000US48437</t>
  </si>
  <si>
    <t>05000US48439</t>
  </si>
  <si>
    <t>05000US48441</t>
  </si>
  <si>
    <t>05000US48443</t>
  </si>
  <si>
    <t>05000US48445</t>
  </si>
  <si>
    <t>05000US48447</t>
  </si>
  <si>
    <t>05000US48449</t>
  </si>
  <si>
    <t>05000US48451</t>
  </si>
  <si>
    <t>05000US48453</t>
  </si>
  <si>
    <t>05000US48455</t>
  </si>
  <si>
    <t>05000US48457</t>
  </si>
  <si>
    <t>05000US48459</t>
  </si>
  <si>
    <t>05000US48461</t>
  </si>
  <si>
    <t>05000US48463</t>
  </si>
  <si>
    <t>05000US48465</t>
  </si>
  <si>
    <t>05000US48467</t>
  </si>
  <si>
    <t>05000US48469</t>
  </si>
  <si>
    <t>05000US48471</t>
  </si>
  <si>
    <t>05000US48473</t>
  </si>
  <si>
    <t>05000US48475</t>
  </si>
  <si>
    <t>05000US48477</t>
  </si>
  <si>
    <t>05000US48479</t>
  </si>
  <si>
    <t>05000US48481</t>
  </si>
  <si>
    <t>05000US48483</t>
  </si>
  <si>
    <t>05000US48485</t>
  </si>
  <si>
    <t>05000US48487</t>
  </si>
  <si>
    <t>05000US48489</t>
  </si>
  <si>
    <t>05000US48491</t>
  </si>
  <si>
    <t>05000US48493</t>
  </si>
  <si>
    <t>05000US48495</t>
  </si>
  <si>
    <t>05000US48497</t>
  </si>
  <si>
    <t>05000US48499</t>
  </si>
  <si>
    <t>05000US48501</t>
  </si>
  <si>
    <t>05000US48503</t>
  </si>
  <si>
    <t>05000US48505</t>
  </si>
  <si>
    <t>05000US48507</t>
  </si>
  <si>
    <t>05000US49001</t>
  </si>
  <si>
    <t>05000US49003</t>
  </si>
  <si>
    <t>05000US49005</t>
  </si>
  <si>
    <t>05000US49007</t>
  </si>
  <si>
    <t>05000US49009</t>
  </si>
  <si>
    <t>05000US49011</t>
  </si>
  <si>
    <t>05000US49013</t>
  </si>
  <si>
    <t>05000US49015</t>
  </si>
  <si>
    <t>05000US49017</t>
  </si>
  <si>
    <t>05000US49019</t>
  </si>
  <si>
    <t>05000US49021</t>
  </si>
  <si>
    <t>05000US49023</t>
  </si>
  <si>
    <t>05000US49025</t>
  </si>
  <si>
    <t>05000US49027</t>
  </si>
  <si>
    <t>05000US49029</t>
  </si>
  <si>
    <t>05000US49031</t>
  </si>
  <si>
    <t>05000US49033</t>
  </si>
  <si>
    <t>05000US49035</t>
  </si>
  <si>
    <t>05000US49037</t>
  </si>
  <si>
    <t>05000US49039</t>
  </si>
  <si>
    <t>05000US49041</t>
  </si>
  <si>
    <t>05000US49043</t>
  </si>
  <si>
    <t>05000US49045</t>
  </si>
  <si>
    <t>05000US49047</t>
  </si>
  <si>
    <t>05000US49049</t>
  </si>
  <si>
    <t>05000US49051</t>
  </si>
  <si>
    <t>05000US49053</t>
  </si>
  <si>
    <t>05000US49055</t>
  </si>
  <si>
    <t>05000US49057</t>
  </si>
  <si>
    <t>05000US50001</t>
  </si>
  <si>
    <t>05000US50003</t>
  </si>
  <si>
    <t>05000US50005</t>
  </si>
  <si>
    <t>05000US50007</t>
  </si>
  <si>
    <t>05000US50009</t>
  </si>
  <si>
    <t>05000US50011</t>
  </si>
  <si>
    <t>05000US50013</t>
  </si>
  <si>
    <t>05000US50015</t>
  </si>
  <si>
    <t>05000US50017</t>
  </si>
  <si>
    <t>05000US50019</t>
  </si>
  <si>
    <t>05000US50021</t>
  </si>
  <si>
    <t>05000US50023</t>
  </si>
  <si>
    <t>05000US50025</t>
  </si>
  <si>
    <t>05000US50027</t>
  </si>
  <si>
    <t>05000US51001</t>
  </si>
  <si>
    <t>05000US51003</t>
  </si>
  <si>
    <t>05000US51005</t>
  </si>
  <si>
    <t>05000US51007</t>
  </si>
  <si>
    <t>05000US51009</t>
  </si>
  <si>
    <t>05000US51011</t>
  </si>
  <si>
    <t>05000US51013</t>
  </si>
  <si>
    <t>05000US51015</t>
  </si>
  <si>
    <t>05000US51017</t>
  </si>
  <si>
    <t>05000US51019</t>
  </si>
  <si>
    <t>05000US51021</t>
  </si>
  <si>
    <t>05000US51023</t>
  </si>
  <si>
    <t>05000US51025</t>
  </si>
  <si>
    <t>05000US51027</t>
  </si>
  <si>
    <t>05000US51029</t>
  </si>
  <si>
    <t>05000US51031</t>
  </si>
  <si>
    <t>05000US51033</t>
  </si>
  <si>
    <t>05000US51035</t>
  </si>
  <si>
    <t>05000US51036</t>
  </si>
  <si>
    <t>05000US51037</t>
  </si>
  <si>
    <t>05000US51041</t>
  </si>
  <si>
    <t>05000US51043</t>
  </si>
  <si>
    <t>05000US51045</t>
  </si>
  <si>
    <t>05000US51047</t>
  </si>
  <si>
    <t>05000US51049</t>
  </si>
  <si>
    <t>05000US51051</t>
  </si>
  <si>
    <t>05000US51053</t>
  </si>
  <si>
    <t>05000US51057</t>
  </si>
  <si>
    <t>05000US51059</t>
  </si>
  <si>
    <t>05000US51061</t>
  </si>
  <si>
    <t>05000US51063</t>
  </si>
  <si>
    <t>05000US51065</t>
  </si>
  <si>
    <t>05000US51067</t>
  </si>
  <si>
    <t>05000US51069</t>
  </si>
  <si>
    <t>05000US51071</t>
  </si>
  <si>
    <t>05000US51073</t>
  </si>
  <si>
    <t>05000US51075</t>
  </si>
  <si>
    <t>05000US51077</t>
  </si>
  <si>
    <t>05000US51079</t>
  </si>
  <si>
    <t>05000US51081</t>
  </si>
  <si>
    <t>05000US51083</t>
  </si>
  <si>
    <t>05000US51085</t>
  </si>
  <si>
    <t>05000US51087</t>
  </si>
  <si>
    <t>05000US51089</t>
  </si>
  <si>
    <t>05000US51091</t>
  </si>
  <si>
    <t>05000US51093</t>
  </si>
  <si>
    <t>05000US51095</t>
  </si>
  <si>
    <t>05000US51097</t>
  </si>
  <si>
    <t>05000US51099</t>
  </si>
  <si>
    <t>05000US51101</t>
  </si>
  <si>
    <t>05000US51103</t>
  </si>
  <si>
    <t>05000US51105</t>
  </si>
  <si>
    <t>05000US51107</t>
  </si>
  <si>
    <t>05000US51109</t>
  </si>
  <si>
    <t>05000US51111</t>
  </si>
  <si>
    <t>05000US51113</t>
  </si>
  <si>
    <t>05000US51115</t>
  </si>
  <si>
    <t>05000US51117</t>
  </si>
  <si>
    <t>05000US51119</t>
  </si>
  <si>
    <t>05000US51121</t>
  </si>
  <si>
    <t>05000US51125</t>
  </si>
  <si>
    <t>05000US51127</t>
  </si>
  <si>
    <t>05000US51131</t>
  </si>
  <si>
    <t>05000US51133</t>
  </si>
  <si>
    <t>05000US51135</t>
  </si>
  <si>
    <t>05000US51137</t>
  </si>
  <si>
    <t>05000US51139</t>
  </si>
  <si>
    <t>05000US51141</t>
  </si>
  <si>
    <t>05000US51143</t>
  </si>
  <si>
    <t>05000US51145</t>
  </si>
  <si>
    <t>05000US51147</t>
  </si>
  <si>
    <t>05000US51149</t>
  </si>
  <si>
    <t>05000US51153</t>
  </si>
  <si>
    <t>05000US51155</t>
  </si>
  <si>
    <t>05000US51157</t>
  </si>
  <si>
    <t>05000US51159</t>
  </si>
  <si>
    <t>05000US51161</t>
  </si>
  <si>
    <t>05000US51163</t>
  </si>
  <si>
    <t>05000US51165</t>
  </si>
  <si>
    <t>05000US51167</t>
  </si>
  <si>
    <t>05000US51169</t>
  </si>
  <si>
    <t>05000US51171</t>
  </si>
  <si>
    <t>05000US51173</t>
  </si>
  <si>
    <t>05000US51175</t>
  </si>
  <si>
    <t>05000US51177</t>
  </si>
  <si>
    <t>05000US51179</t>
  </si>
  <si>
    <t>05000US51181</t>
  </si>
  <si>
    <t>05000US51183</t>
  </si>
  <si>
    <t>05000US51185</t>
  </si>
  <si>
    <t>05000US51187</t>
  </si>
  <si>
    <t>05000US51191</t>
  </si>
  <si>
    <t>05000US51193</t>
  </si>
  <si>
    <t>05000US51195</t>
  </si>
  <si>
    <t>05000US51197</t>
  </si>
  <si>
    <t>05000US51199</t>
  </si>
  <si>
    <t>05000US51510</t>
  </si>
  <si>
    <t>05000US51520</t>
  </si>
  <si>
    <t>05000US51530</t>
  </si>
  <si>
    <t>05000US51540</t>
  </si>
  <si>
    <t>05000US51550</t>
  </si>
  <si>
    <t>05000US51570</t>
  </si>
  <si>
    <t>05000US51580</t>
  </si>
  <si>
    <t>05000US51590</t>
  </si>
  <si>
    <t>05000US51595</t>
  </si>
  <si>
    <t>05000US51600</t>
  </si>
  <si>
    <t>05000US51610</t>
  </si>
  <si>
    <t>05000US51620</t>
  </si>
  <si>
    <t>05000US51630</t>
  </si>
  <si>
    <t>05000US51640</t>
  </si>
  <si>
    <t>05000US51650</t>
  </si>
  <si>
    <t>05000US51660</t>
  </si>
  <si>
    <t>05000US51670</t>
  </si>
  <si>
    <t>05000US51678</t>
  </si>
  <si>
    <t>05000US51680</t>
  </si>
  <si>
    <t>05000US51683</t>
  </si>
  <si>
    <t>05000US51685</t>
  </si>
  <si>
    <t>05000US51690</t>
  </si>
  <si>
    <t>05000US51700</t>
  </si>
  <si>
    <t>05000US51710</t>
  </si>
  <si>
    <t>05000US51720</t>
  </si>
  <si>
    <t>05000US51730</t>
  </si>
  <si>
    <t>05000US51735</t>
  </si>
  <si>
    <t>05000US51740</t>
  </si>
  <si>
    <t>05000US51750</t>
  </si>
  <si>
    <t>05000US51760</t>
  </si>
  <si>
    <t>05000US51770</t>
  </si>
  <si>
    <t>05000US51775</t>
  </si>
  <si>
    <t>05000US51790</t>
  </si>
  <si>
    <t>05000US51800</t>
  </si>
  <si>
    <t>05000US51810</t>
  </si>
  <si>
    <t>05000US51820</t>
  </si>
  <si>
    <t>05000US51830</t>
  </si>
  <si>
    <t>05000US51840</t>
  </si>
  <si>
    <t>05000US53001</t>
  </si>
  <si>
    <t>05000US53003</t>
  </si>
  <si>
    <t>05000US53005</t>
  </si>
  <si>
    <t>05000US53007</t>
  </si>
  <si>
    <t>05000US53009</t>
  </si>
  <si>
    <t>05000US53011</t>
  </si>
  <si>
    <t>05000US53013</t>
  </si>
  <si>
    <t>05000US53015</t>
  </si>
  <si>
    <t>05000US53017</t>
  </si>
  <si>
    <t>05000US53019</t>
  </si>
  <si>
    <t>05000US53021</t>
  </si>
  <si>
    <t>05000US53023</t>
  </si>
  <si>
    <t>05000US53025</t>
  </si>
  <si>
    <t>05000US53027</t>
  </si>
  <si>
    <t>05000US53029</t>
  </si>
  <si>
    <t>05000US53031</t>
  </si>
  <si>
    <t>05000US53033</t>
  </si>
  <si>
    <t>05000US53035</t>
  </si>
  <si>
    <t>05000US53037</t>
  </si>
  <si>
    <t>05000US53039</t>
  </si>
  <si>
    <t>05000US53041</t>
  </si>
  <si>
    <t>05000US53043</t>
  </si>
  <si>
    <t>05000US53045</t>
  </si>
  <si>
    <t>05000US53047</t>
  </si>
  <si>
    <t>05000US53049</t>
  </si>
  <si>
    <t>05000US53051</t>
  </si>
  <si>
    <t>05000US53053</t>
  </si>
  <si>
    <t>05000US53055</t>
  </si>
  <si>
    <t>05000US53057</t>
  </si>
  <si>
    <t>05000US53059</t>
  </si>
  <si>
    <t>05000US53061</t>
  </si>
  <si>
    <t>05000US53063</t>
  </si>
  <si>
    <t>05000US53065</t>
  </si>
  <si>
    <t>05000US53067</t>
  </si>
  <si>
    <t>05000US53069</t>
  </si>
  <si>
    <t>05000US53071</t>
  </si>
  <si>
    <t>05000US53073</t>
  </si>
  <si>
    <t>05000US53075</t>
  </si>
  <si>
    <t>05000US53077</t>
  </si>
  <si>
    <t>05000US54001</t>
  </si>
  <si>
    <t>05000US54003</t>
  </si>
  <si>
    <t>05000US54005</t>
  </si>
  <si>
    <t>05000US54007</t>
  </si>
  <si>
    <t>05000US54009</t>
  </si>
  <si>
    <t>05000US54011</t>
  </si>
  <si>
    <t>05000US54013</t>
  </si>
  <si>
    <t>05000US54015</t>
  </si>
  <si>
    <t>05000US54017</t>
  </si>
  <si>
    <t>05000US54019</t>
  </si>
  <si>
    <t>05000US54021</t>
  </si>
  <si>
    <t>05000US54023</t>
  </si>
  <si>
    <t>05000US54025</t>
  </si>
  <si>
    <t>05000US54027</t>
  </si>
  <si>
    <t>05000US54029</t>
  </si>
  <si>
    <t>05000US54031</t>
  </si>
  <si>
    <t>05000US54033</t>
  </si>
  <si>
    <t>05000US54035</t>
  </si>
  <si>
    <t>05000US54037</t>
  </si>
  <si>
    <t>05000US54039</t>
  </si>
  <si>
    <t>05000US54041</t>
  </si>
  <si>
    <t>05000US54043</t>
  </si>
  <si>
    <t>05000US54045</t>
  </si>
  <si>
    <t>05000US54047</t>
  </si>
  <si>
    <t>05000US54049</t>
  </si>
  <si>
    <t>05000US54051</t>
  </si>
  <si>
    <t>05000US54053</t>
  </si>
  <si>
    <t>05000US54055</t>
  </si>
  <si>
    <t>05000US54057</t>
  </si>
  <si>
    <t>05000US54059</t>
  </si>
  <si>
    <t>05000US54061</t>
  </si>
  <si>
    <t>05000US54063</t>
  </si>
  <si>
    <t>05000US54065</t>
  </si>
  <si>
    <t>05000US54067</t>
  </si>
  <si>
    <t>05000US54069</t>
  </si>
  <si>
    <t>05000US54071</t>
  </si>
  <si>
    <t>05000US54073</t>
  </si>
  <si>
    <t>05000US54075</t>
  </si>
  <si>
    <t>05000US54077</t>
  </si>
  <si>
    <t>05000US54079</t>
  </si>
  <si>
    <t>05000US54081</t>
  </si>
  <si>
    <t>05000US54083</t>
  </si>
  <si>
    <t>05000US54085</t>
  </si>
  <si>
    <t>05000US54087</t>
  </si>
  <si>
    <t>05000US54089</t>
  </si>
  <si>
    <t>05000US54091</t>
  </si>
  <si>
    <t>05000US54093</t>
  </si>
  <si>
    <t>05000US54095</t>
  </si>
  <si>
    <t>05000US54097</t>
  </si>
  <si>
    <t>05000US54099</t>
  </si>
  <si>
    <t>05000US54101</t>
  </si>
  <si>
    <t>05000US54103</t>
  </si>
  <si>
    <t>05000US54105</t>
  </si>
  <si>
    <t>05000US54107</t>
  </si>
  <si>
    <t>05000US54109</t>
  </si>
  <si>
    <t>05000US55001</t>
  </si>
  <si>
    <t>05000US55003</t>
  </si>
  <si>
    <t>05000US55005</t>
  </si>
  <si>
    <t>05000US55007</t>
  </si>
  <si>
    <t>05000US55009</t>
  </si>
  <si>
    <t>05000US55011</t>
  </si>
  <si>
    <t>05000US55013</t>
  </si>
  <si>
    <t>05000US55015</t>
  </si>
  <si>
    <t>05000US55017</t>
  </si>
  <si>
    <t>05000US55019</t>
  </si>
  <si>
    <t>05000US55021</t>
  </si>
  <si>
    <t>05000US55023</t>
  </si>
  <si>
    <t>05000US55025</t>
  </si>
  <si>
    <t>05000US55027</t>
  </si>
  <si>
    <t>05000US55029</t>
  </si>
  <si>
    <t>05000US55031</t>
  </si>
  <si>
    <t>05000US55033</t>
  </si>
  <si>
    <t>05000US55035</t>
  </si>
  <si>
    <t>05000US55037</t>
  </si>
  <si>
    <t>05000US55039</t>
  </si>
  <si>
    <t>05000US55041</t>
  </si>
  <si>
    <t>05000US55043</t>
  </si>
  <si>
    <t>05000US55045</t>
  </si>
  <si>
    <t>05000US55047</t>
  </si>
  <si>
    <t>05000US55049</t>
  </si>
  <si>
    <t>05000US55051</t>
  </si>
  <si>
    <t>05000US55053</t>
  </si>
  <si>
    <t>05000US55055</t>
  </si>
  <si>
    <t>05000US55057</t>
  </si>
  <si>
    <t>05000US55059</t>
  </si>
  <si>
    <t>05000US55061</t>
  </si>
  <si>
    <t>05000US55063</t>
  </si>
  <si>
    <t>05000US55065</t>
  </si>
  <si>
    <t>05000US55067</t>
  </si>
  <si>
    <t>05000US55069</t>
  </si>
  <si>
    <t>05000US55071</t>
  </si>
  <si>
    <t>05000US55073</t>
  </si>
  <si>
    <t>05000US55075</t>
  </si>
  <si>
    <t>05000US55077</t>
  </si>
  <si>
    <t>05000US55078</t>
  </si>
  <si>
    <t>05000US55079</t>
  </si>
  <si>
    <t>05000US55081</t>
  </si>
  <si>
    <t>05000US55083</t>
  </si>
  <si>
    <t>05000US55085</t>
  </si>
  <si>
    <t>05000US55087</t>
  </si>
  <si>
    <t>05000US55089</t>
  </si>
  <si>
    <t>05000US55091</t>
  </si>
  <si>
    <t>05000US55093</t>
  </si>
  <si>
    <t>05000US55095</t>
  </si>
  <si>
    <t>05000US55097</t>
  </si>
  <si>
    <t>05000US55099</t>
  </si>
  <si>
    <t>05000US55101</t>
  </si>
  <si>
    <t>05000US55103</t>
  </si>
  <si>
    <t>05000US55105</t>
  </si>
  <si>
    <t>05000US55107</t>
  </si>
  <si>
    <t>05000US55109</t>
  </si>
  <si>
    <t>05000US55111</t>
  </si>
  <si>
    <t>05000US55113</t>
  </si>
  <si>
    <t>05000US55115</t>
  </si>
  <si>
    <t>05000US55117</t>
  </si>
  <si>
    <t>05000US55119</t>
  </si>
  <si>
    <t>05000US55121</t>
  </si>
  <si>
    <t>05000US55123</t>
  </si>
  <si>
    <t>05000US55125</t>
  </si>
  <si>
    <t>05000US55127</t>
  </si>
  <si>
    <t>05000US55129</t>
  </si>
  <si>
    <t>05000US55131</t>
  </si>
  <si>
    <t>05000US55133</t>
  </si>
  <si>
    <t>05000US55135</t>
  </si>
  <si>
    <t>05000US55137</t>
  </si>
  <si>
    <t>05000US55139</t>
  </si>
  <si>
    <t>05000US55141</t>
  </si>
  <si>
    <t>05000US56001</t>
  </si>
  <si>
    <t>05000US56003</t>
  </si>
  <si>
    <t>05000US56005</t>
  </si>
  <si>
    <t>05000US56007</t>
  </si>
  <si>
    <t>05000US56009</t>
  </si>
  <si>
    <t>05000US56011</t>
  </si>
  <si>
    <t>05000US56013</t>
  </si>
  <si>
    <t>05000US56015</t>
  </si>
  <si>
    <t>05000US56017</t>
  </si>
  <si>
    <t>05000US56019</t>
  </si>
  <si>
    <t>05000US56021</t>
  </si>
  <si>
    <t>05000US56023</t>
  </si>
  <si>
    <t>05000US56025</t>
  </si>
  <si>
    <t>05000US56027</t>
  </si>
  <si>
    <t>05000US56029</t>
  </si>
  <si>
    <t>05000US56031</t>
  </si>
  <si>
    <t>05000US56033</t>
  </si>
  <si>
    <t>05000US56035</t>
  </si>
  <si>
    <t>05000US56037</t>
  </si>
  <si>
    <t>05000US56039</t>
  </si>
  <si>
    <t>05000US56041</t>
  </si>
  <si>
    <t>05000US56043</t>
  </si>
  <si>
    <t>05000US56045</t>
  </si>
  <si>
    <t>613405US03370</t>
  </si>
  <si>
    <t>613405US77150</t>
  </si>
  <si>
    <t>613405US66810</t>
  </si>
  <si>
    <t>613405US72060</t>
  </si>
  <si>
    <t>613405US82420</t>
  </si>
  <si>
    <t>613405US22110</t>
  </si>
  <si>
    <t>613405US45120</t>
  </si>
  <si>
    <t>157345US45120</t>
  </si>
  <si>
    <t>613405US68610</t>
  </si>
  <si>
    <t>613405US57510</t>
  </si>
  <si>
    <t>613405US57480</t>
  </si>
  <si>
    <t>613405US47880</t>
  </si>
  <si>
    <t>613405US49020</t>
  </si>
  <si>
    <t>613405US29010</t>
  </si>
  <si>
    <t>613405US42060</t>
  </si>
  <si>
    <t>613405US48900</t>
  </si>
  <si>
    <t>613405US18790</t>
  </si>
  <si>
    <t>613405US69990</t>
  </si>
  <si>
    <t>613405US43290</t>
  </si>
  <si>
    <t>613405US82960</t>
  </si>
  <si>
    <t>613405US55800</t>
  </si>
  <si>
    <t>613405US63660</t>
  </si>
  <si>
    <t>613405US12940</t>
  </si>
  <si>
    <t>613405US43740</t>
  </si>
  <si>
    <t>613405US17440</t>
  </si>
  <si>
    <t>613405US63510</t>
  </si>
  <si>
    <t>613405US17080</t>
  </si>
  <si>
    <t>613405US05740</t>
  </si>
  <si>
    <t>613405US20050</t>
  </si>
  <si>
    <t>613405US81440</t>
  </si>
  <si>
    <t>613405US78200</t>
  </si>
  <si>
    <t>613405US08950</t>
  </si>
  <si>
    <t>613405US08920</t>
  </si>
  <si>
    <t>613405US23850</t>
  </si>
  <si>
    <t>157345US23250</t>
  </si>
  <si>
    <t>613405US06700</t>
  </si>
  <si>
    <t>613405US06670</t>
  </si>
  <si>
    <t>613405US12670</t>
  </si>
  <si>
    <t>613405US53070</t>
  </si>
  <si>
    <t>613405US51510</t>
  </si>
  <si>
    <t>061119US53517</t>
  </si>
  <si>
    <t>061119US42136</t>
  </si>
  <si>
    <t>061119US68308</t>
  </si>
  <si>
    <t>061119US84077</t>
  </si>
  <si>
    <t>061119US59685</t>
  </si>
  <si>
    <t>061119US51693</t>
  </si>
  <si>
    <t>157119US48890</t>
  </si>
  <si>
    <t>061119US05320</t>
  </si>
  <si>
    <t>061119US50078</t>
  </si>
  <si>
    <t>071119US56979</t>
  </si>
  <si>
    <t>071119US18410</t>
  </si>
  <si>
    <t>071119US21820</t>
  </si>
  <si>
    <t>071119US30367</t>
  </si>
  <si>
    <t>071119US32413</t>
  </si>
  <si>
    <t>071119US44842</t>
  </si>
  <si>
    <t>071119US49011</t>
  </si>
  <si>
    <t>071119US49121</t>
  </si>
  <si>
    <t>071119US50617</t>
  </si>
  <si>
    <t>071119US55541</t>
  </si>
  <si>
    <t>071119US57012</t>
  </si>
  <si>
    <t>071119US64309</t>
  </si>
  <si>
    <t>071119US64320</t>
  </si>
  <si>
    <t>071119US65442</t>
  </si>
  <si>
    <t>071119US81677</t>
  </si>
  <si>
    <t>071119US84000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</si>
</sst>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7" fillId="0" borderId="0" xfId="0" applyFont="1"/>
    <xf numFmtId="0" fontId="0" fillId="0" borderId="0" xfId="0" applyAlignment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  <cellStyle name="Normal 2" xfId="201"/>
    <cellStyle name="Normal 6" xfId="202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63"/>
  <sheetViews>
    <sheetView tabSelected="1" zoomScale="110" zoomScaleNormal="110" workbookViewId="0">
      <selection activeCell="A5" sqref="A5"/>
    </sheetView>
  </sheetViews>
  <sheetFormatPr baseColWidth="10" defaultColWidth="11" defaultRowHeight="16" x14ac:dyDescent="0.2"/>
  <cols>
    <col min="1" max="1" width="23" customWidth="1"/>
    <col min="2" max="2" width="15.6640625" customWidth="1"/>
    <col min="3" max="3" width="15.6640625" hidden="1" customWidth="1"/>
    <col min="4" max="4" width="16" hidden="1" customWidth="1"/>
    <col min="5" max="5" width="31.33203125" customWidth="1"/>
    <col min="6" max="6" width="19.1640625" customWidth="1"/>
    <col min="7" max="7" width="31.33203125" hidden="1" customWidth="1"/>
    <col min="8" max="8" width="14.1640625" hidden="1" customWidth="1"/>
    <col min="9" max="15" width="10.83203125" hidden="1" customWidth="1"/>
    <col min="16" max="16" width="13" style="2" customWidth="1"/>
    <col min="17" max="17" width="11" style="10"/>
    <col min="18" max="18" width="11" style="2"/>
    <col min="19" max="19" width="12.83203125" customWidth="1"/>
    <col min="20" max="20" width="10.83203125" customWidth="1"/>
    <col min="21" max="21" width="18.6640625" customWidth="1"/>
    <col min="22" max="27" width="11.1640625" style="2" customWidth="1"/>
    <col min="28" max="28" width="15.6640625" style="8" customWidth="1"/>
    <col min="29" max="29" width="11" style="2"/>
    <col min="30" max="30" width="11.1640625" bestFit="1" customWidth="1"/>
  </cols>
  <sheetData>
    <row r="1" spans="1:40" x14ac:dyDescent="0.2">
      <c r="A1" t="s">
        <v>0</v>
      </c>
      <c r="B1" t="s">
        <v>1</v>
      </c>
      <c r="C1" t="s">
        <v>3693</v>
      </c>
      <c r="D1" t="s">
        <v>3695</v>
      </c>
      <c r="E1" t="s">
        <v>2</v>
      </c>
      <c r="F1" t="s">
        <v>3168</v>
      </c>
      <c r="G1" t="s">
        <v>3169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/>
      <c r="AE1" s="4" t="s">
        <v>3254</v>
      </c>
      <c r="AF1" s="4">
        <f>COUNTA(AB5:AB55)</f>
        <v>50</v>
      </c>
    </row>
    <row r="2" spans="1:40" x14ac:dyDescent="0.2">
      <c r="A2" t="s">
        <v>12</v>
      </c>
      <c r="B2" t="s">
        <v>13</v>
      </c>
      <c r="C2" t="s">
        <v>3694</v>
      </c>
      <c r="D2" t="s">
        <v>3695</v>
      </c>
      <c r="E2" t="s">
        <v>14</v>
      </c>
      <c r="F2" t="s">
        <v>3168</v>
      </c>
      <c r="G2" t="s">
        <v>3169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s="2" t="s">
        <v>23</v>
      </c>
      <c r="Q2" s="10" t="s">
        <v>3170</v>
      </c>
      <c r="R2" s="2" t="s">
        <v>3220</v>
      </c>
      <c r="S2" s="2">
        <f>SUMIF(Q:Q,"&lt;&gt;XXXXX",P:P)</f>
        <v>323127513</v>
      </c>
      <c r="AD2" s="2"/>
    </row>
    <row r="3" spans="1:40" x14ac:dyDescent="0.2">
      <c r="A3" t="s">
        <v>4470</v>
      </c>
      <c r="B3">
        <v>1001</v>
      </c>
      <c r="C3">
        <v>50</v>
      </c>
      <c r="D3" t="str">
        <f t="shared" ref="D3:D66" si="0">_xlfn.CONCAT("05000US",TEXT(B3,"00000"))</f>
        <v>05000US01001</v>
      </c>
      <c r="E3" t="s">
        <v>24</v>
      </c>
      <c r="F3" t="str">
        <f>MID(MID(E3,1,FIND(",",E3)-1),1,FIND(" County",MID(E3,1,FIND(",",E3)-1))-1)</f>
        <v>Autauga</v>
      </c>
      <c r="G3" t="str">
        <f>MID(E3,FIND(",",E3)+2,9999)</f>
        <v>Alabama</v>
      </c>
      <c r="H3">
        <v>54571</v>
      </c>
      <c r="I3">
        <v>54571</v>
      </c>
      <c r="J3">
        <v>54742</v>
      </c>
      <c r="K3">
        <v>55255</v>
      </c>
      <c r="L3">
        <v>55027</v>
      </c>
      <c r="M3">
        <v>54792</v>
      </c>
      <c r="N3">
        <v>54977</v>
      </c>
      <c r="O3">
        <v>55035</v>
      </c>
      <c r="P3" s="2">
        <v>55416</v>
      </c>
      <c r="Q3" s="11" t="s">
        <v>3319</v>
      </c>
      <c r="R3" s="2" t="s">
        <v>3221</v>
      </c>
      <c r="S3" s="2">
        <v>50</v>
      </c>
      <c r="AD3" s="2">
        <f>SUM(AD5:AD54)</f>
        <v>323127513</v>
      </c>
      <c r="AE3" s="3"/>
      <c r="AF3" s="2">
        <f>SUM(AF5:AF54)</f>
        <v>1.1175870895385742E-8</v>
      </c>
    </row>
    <row r="4" spans="1:40" x14ac:dyDescent="0.2">
      <c r="A4" t="s">
        <v>4471</v>
      </c>
      <c r="B4">
        <v>1003</v>
      </c>
      <c r="C4">
        <v>50</v>
      </c>
      <c r="D4" t="str">
        <f t="shared" si="0"/>
        <v>05000US01003</v>
      </c>
      <c r="E4" t="s">
        <v>25</v>
      </c>
      <c r="F4" t="str">
        <f t="shared" ref="F4:F67" si="1">MID(MID(E4,1,FIND(",",E4)-1),1,FIND(" County",MID(E4,1,FIND(",",E4)-1))-1)</f>
        <v>Baldwin</v>
      </c>
      <c r="G4" t="str">
        <f t="shared" ref="G4:G67" si="2">MID(E4,FIND(",",E4)+2,9999)</f>
        <v>Alabama</v>
      </c>
      <c r="H4">
        <v>182265</v>
      </c>
      <c r="I4">
        <v>182265</v>
      </c>
      <c r="J4">
        <v>183199</v>
      </c>
      <c r="K4">
        <v>186653</v>
      </c>
      <c r="L4">
        <v>190403</v>
      </c>
      <c r="M4">
        <v>195147</v>
      </c>
      <c r="N4">
        <v>199745</v>
      </c>
      <c r="O4">
        <v>203690</v>
      </c>
      <c r="P4" s="2">
        <v>208563</v>
      </c>
      <c r="Q4" s="11" t="s">
        <v>3319</v>
      </c>
      <c r="R4" s="2" t="s">
        <v>3222</v>
      </c>
      <c r="S4" s="2">
        <f>S2/50</f>
        <v>6462550.2599999998</v>
      </c>
      <c r="V4" s="2">
        <f>SUM(V9:V59)</f>
        <v>323127513</v>
      </c>
      <c r="AB4" s="9" t="s">
        <v>3227</v>
      </c>
      <c r="AC4" s="4" t="s">
        <v>3170</v>
      </c>
      <c r="AD4" s="5" t="s">
        <v>3220</v>
      </c>
      <c r="AE4" s="4" t="s">
        <v>3234</v>
      </c>
      <c r="AF4" s="4" t="s">
        <v>3235</v>
      </c>
      <c r="AI4" s="4" t="s">
        <v>3628</v>
      </c>
      <c r="AJ4" s="4" t="s">
        <v>3170</v>
      </c>
      <c r="AK4" s="4" t="s">
        <v>3629</v>
      </c>
      <c r="AL4" s="4"/>
    </row>
    <row r="5" spans="1:40" x14ac:dyDescent="0.2">
      <c r="A5" t="s">
        <v>4472</v>
      </c>
      <c r="B5">
        <v>1005</v>
      </c>
      <c r="C5">
        <v>50</v>
      </c>
      <c r="D5" t="str">
        <f t="shared" si="0"/>
        <v>05000US01005</v>
      </c>
      <c r="E5" t="s">
        <v>26</v>
      </c>
      <c r="F5" t="str">
        <f t="shared" si="1"/>
        <v>Barbour</v>
      </c>
      <c r="G5" t="str">
        <f t="shared" si="2"/>
        <v>Alabama</v>
      </c>
      <c r="H5">
        <v>27457</v>
      </c>
      <c r="I5">
        <v>27457</v>
      </c>
      <c r="J5">
        <v>27348</v>
      </c>
      <c r="K5">
        <v>27326</v>
      </c>
      <c r="L5">
        <v>27132</v>
      </c>
      <c r="M5">
        <v>26938</v>
      </c>
      <c r="N5">
        <v>26763</v>
      </c>
      <c r="O5">
        <v>26270</v>
      </c>
      <c r="P5" s="2">
        <v>25965</v>
      </c>
      <c r="Q5" s="11" t="s">
        <v>3319</v>
      </c>
      <c r="R5" s="6"/>
      <c r="S5" s="7"/>
      <c r="T5" s="6"/>
      <c r="AB5" s="8" t="s">
        <v>3228</v>
      </c>
      <c r="AC5" t="s">
        <v>3224</v>
      </c>
      <c r="AD5" s="2">
        <f t="shared" ref="AD5:AD36" si="3">SUMIF(Q:Q,AC5,P:P)</f>
        <v>6466813</v>
      </c>
      <c r="AE5" s="3">
        <f t="shared" ref="AE5:AE14" si="4">(AD5-$S$4)/$S$4</f>
        <v>6.5960647554023412E-4</v>
      </c>
      <c r="AF5" s="2">
        <f t="shared" ref="AF5:AF14" si="5">AD5-$S$4</f>
        <v>4262.7400000002235</v>
      </c>
      <c r="AI5" t="s">
        <v>3237</v>
      </c>
      <c r="AJ5" s="2" t="s">
        <v>3233</v>
      </c>
      <c r="AK5" s="2">
        <v>6457674</v>
      </c>
      <c r="AL5" t="s">
        <v>3233</v>
      </c>
      <c r="AM5">
        <v>6457674</v>
      </c>
      <c r="AN5" s="2">
        <f>AK5-AM5</f>
        <v>0</v>
      </c>
    </row>
    <row r="6" spans="1:40" x14ac:dyDescent="0.2">
      <c r="A6" t="s">
        <v>4473</v>
      </c>
      <c r="B6">
        <v>1007</v>
      </c>
      <c r="C6">
        <v>50</v>
      </c>
      <c r="D6" t="str">
        <f t="shared" si="0"/>
        <v>05000US01007</v>
      </c>
      <c r="E6" t="s">
        <v>27</v>
      </c>
      <c r="F6" t="str">
        <f t="shared" si="1"/>
        <v>Bibb</v>
      </c>
      <c r="G6" t="str">
        <f t="shared" si="2"/>
        <v>Alabama</v>
      </c>
      <c r="H6">
        <v>22915</v>
      </c>
      <c r="I6">
        <v>22919</v>
      </c>
      <c r="J6">
        <v>22861</v>
      </c>
      <c r="K6">
        <v>22736</v>
      </c>
      <c r="L6">
        <v>22645</v>
      </c>
      <c r="M6">
        <v>22501</v>
      </c>
      <c r="N6">
        <v>22511</v>
      </c>
      <c r="O6">
        <v>22561</v>
      </c>
      <c r="P6" s="2">
        <v>22643</v>
      </c>
      <c r="Q6" s="10" t="s">
        <v>3319</v>
      </c>
      <c r="S6" s="2"/>
      <c r="AB6" s="8" t="s">
        <v>3229</v>
      </c>
      <c r="AC6" s="2" t="s">
        <v>3225</v>
      </c>
      <c r="AD6" s="2">
        <f t="shared" si="3"/>
        <v>6456151</v>
      </c>
      <c r="AE6" s="3">
        <f t="shared" si="4"/>
        <v>-9.9020661233507781E-4</v>
      </c>
      <c r="AF6" s="2">
        <f t="shared" si="5"/>
        <v>-6399.2599999997765</v>
      </c>
      <c r="AI6" t="s">
        <v>3312</v>
      </c>
      <c r="AJ6" s="2" t="s">
        <v>3311</v>
      </c>
      <c r="AK6" s="2">
        <v>6463117</v>
      </c>
      <c r="AL6" t="s">
        <v>3311</v>
      </c>
      <c r="AM6">
        <v>6463117</v>
      </c>
      <c r="AN6" s="2">
        <f t="shared" ref="AN6:AN54" si="6">AK6-AM6</f>
        <v>0</v>
      </c>
    </row>
    <row r="7" spans="1:40" x14ac:dyDescent="0.2">
      <c r="A7" t="s">
        <v>4474</v>
      </c>
      <c r="B7">
        <v>1009</v>
      </c>
      <c r="C7">
        <v>50</v>
      </c>
      <c r="D7" t="str">
        <f t="shared" si="0"/>
        <v>05000US01009</v>
      </c>
      <c r="E7" t="s">
        <v>28</v>
      </c>
      <c r="F7" t="str">
        <f t="shared" si="1"/>
        <v>Blount</v>
      </c>
      <c r="G7" t="str">
        <f t="shared" si="2"/>
        <v>Alabama</v>
      </c>
      <c r="H7">
        <v>57322</v>
      </c>
      <c r="I7">
        <v>57324</v>
      </c>
      <c r="J7">
        <v>57376</v>
      </c>
      <c r="K7">
        <v>57707</v>
      </c>
      <c r="L7">
        <v>57772</v>
      </c>
      <c r="M7">
        <v>57746</v>
      </c>
      <c r="N7">
        <v>57621</v>
      </c>
      <c r="O7">
        <v>57676</v>
      </c>
      <c r="P7" s="2">
        <v>57704</v>
      </c>
      <c r="Q7" s="10" t="s">
        <v>3326</v>
      </c>
      <c r="S7" s="3"/>
      <c r="T7" s="2"/>
      <c r="AB7" s="8" t="s">
        <v>3627</v>
      </c>
      <c r="AC7" s="2" t="s">
        <v>3626</v>
      </c>
      <c r="AD7" s="2">
        <f t="shared" si="3"/>
        <v>6460585</v>
      </c>
      <c r="AE7" s="3">
        <f t="shared" si="4"/>
        <v>-3.0409976262215971E-4</v>
      </c>
      <c r="AF7" s="2">
        <f t="shared" si="5"/>
        <v>-1965.2599999997765</v>
      </c>
      <c r="AI7" t="s">
        <v>3306</v>
      </c>
      <c r="AJ7" s="2" t="s">
        <v>3305</v>
      </c>
      <c r="AK7" s="2">
        <v>6465309</v>
      </c>
      <c r="AL7" t="s">
        <v>3305</v>
      </c>
      <c r="AM7">
        <v>6465309</v>
      </c>
      <c r="AN7" s="2">
        <f t="shared" si="6"/>
        <v>0</v>
      </c>
    </row>
    <row r="8" spans="1:40" x14ac:dyDescent="0.2">
      <c r="A8" t="s">
        <v>4475</v>
      </c>
      <c r="B8">
        <v>1011</v>
      </c>
      <c r="C8">
        <v>50</v>
      </c>
      <c r="D8" t="str">
        <f t="shared" si="0"/>
        <v>05000US01011</v>
      </c>
      <c r="E8" t="s">
        <v>29</v>
      </c>
      <c r="F8" t="str">
        <f t="shared" si="1"/>
        <v>Bullock</v>
      </c>
      <c r="G8" t="str">
        <f t="shared" si="2"/>
        <v>Alabama</v>
      </c>
      <c r="H8">
        <v>10914</v>
      </c>
      <c r="I8">
        <v>10911</v>
      </c>
      <c r="J8">
        <v>10892</v>
      </c>
      <c r="K8">
        <v>10722</v>
      </c>
      <c r="L8">
        <v>10654</v>
      </c>
      <c r="M8">
        <v>10576</v>
      </c>
      <c r="N8">
        <v>10712</v>
      </c>
      <c r="O8">
        <v>10455</v>
      </c>
      <c r="P8" s="2">
        <v>10362</v>
      </c>
      <c r="Q8" s="11" t="s">
        <v>3319</v>
      </c>
      <c r="S8" s="3"/>
      <c r="T8" t="s">
        <v>3169</v>
      </c>
      <c r="U8" s="2" t="s">
        <v>3475</v>
      </c>
      <c r="V8" s="2" t="s">
        <v>3474</v>
      </c>
      <c r="AB8" s="8" t="s">
        <v>3230</v>
      </c>
      <c r="AC8" s="2" t="s">
        <v>3226</v>
      </c>
      <c r="AD8" s="2">
        <f t="shared" si="3"/>
        <v>6463833</v>
      </c>
      <c r="AE8" s="3">
        <f t="shared" si="4"/>
        <v>1.9848820487165133E-4</v>
      </c>
      <c r="AF8" s="2">
        <f t="shared" si="5"/>
        <v>1282.7400000002235</v>
      </c>
      <c r="AI8" t="s">
        <v>3327</v>
      </c>
      <c r="AJ8" s="2" t="s">
        <v>3326</v>
      </c>
      <c r="AK8" s="2">
        <v>6464834</v>
      </c>
      <c r="AL8" t="s">
        <v>3326</v>
      </c>
      <c r="AM8">
        <v>6464834</v>
      </c>
      <c r="AN8" s="2">
        <f t="shared" si="6"/>
        <v>0</v>
      </c>
    </row>
    <row r="9" spans="1:40" x14ac:dyDescent="0.2">
      <c r="A9" t="s">
        <v>4476</v>
      </c>
      <c r="B9">
        <v>1013</v>
      </c>
      <c r="C9">
        <v>50</v>
      </c>
      <c r="D9" t="str">
        <f t="shared" si="0"/>
        <v>05000US01013</v>
      </c>
      <c r="E9" t="s">
        <v>30</v>
      </c>
      <c r="F9" t="str">
        <f t="shared" si="1"/>
        <v>Butler</v>
      </c>
      <c r="G9" t="str">
        <f t="shared" si="2"/>
        <v>Alabama</v>
      </c>
      <c r="H9">
        <v>20947</v>
      </c>
      <c r="I9">
        <v>20946</v>
      </c>
      <c r="J9">
        <v>20938</v>
      </c>
      <c r="K9">
        <v>20848</v>
      </c>
      <c r="L9">
        <v>20665</v>
      </c>
      <c r="M9">
        <v>20330</v>
      </c>
      <c r="N9">
        <v>20283</v>
      </c>
      <c r="O9">
        <v>20126</v>
      </c>
      <c r="P9" s="2">
        <v>19998</v>
      </c>
      <c r="Q9" s="11" t="s">
        <v>3319</v>
      </c>
      <c r="S9" s="3"/>
      <c r="T9" t="s">
        <v>3166</v>
      </c>
      <c r="U9" s="2">
        <f t="shared" ref="U9:U40" si="7">COUNTIF(G:G,T9)</f>
        <v>67</v>
      </c>
      <c r="V9" s="2">
        <f t="shared" ref="V9:V40" si="8">SUMIFS(P:P,G:G,T9,Q:Q,"&lt;&gt;XXXXX")</f>
        <v>4863300</v>
      </c>
      <c r="W9"/>
      <c r="AB9" s="8" t="s">
        <v>3232</v>
      </c>
      <c r="AC9" s="2" t="s">
        <v>3231</v>
      </c>
      <c r="AD9" s="2">
        <f t="shared" si="3"/>
        <v>6463721</v>
      </c>
      <c r="AE9" s="3">
        <f t="shared" si="4"/>
        <v>1.8115758530289923E-4</v>
      </c>
      <c r="AF9" s="2">
        <f t="shared" si="5"/>
        <v>1170.7400000002235</v>
      </c>
      <c r="AG9" s="2"/>
      <c r="AI9" t="s">
        <v>3230</v>
      </c>
      <c r="AJ9" s="2" t="s">
        <v>3226</v>
      </c>
      <c r="AK9" s="2">
        <v>6463833</v>
      </c>
      <c r="AL9" t="s">
        <v>3226</v>
      </c>
      <c r="AM9">
        <v>6463833</v>
      </c>
      <c r="AN9" s="2">
        <f t="shared" si="6"/>
        <v>0</v>
      </c>
    </row>
    <row r="10" spans="1:40" x14ac:dyDescent="0.2">
      <c r="A10" t="s">
        <v>4477</v>
      </c>
      <c r="B10">
        <v>1015</v>
      </c>
      <c r="C10">
        <v>50</v>
      </c>
      <c r="D10" t="str">
        <f t="shared" si="0"/>
        <v>05000US01015</v>
      </c>
      <c r="E10" t="s">
        <v>31</v>
      </c>
      <c r="F10" t="str">
        <f t="shared" si="1"/>
        <v>Calhoun</v>
      </c>
      <c r="G10" t="str">
        <f t="shared" si="2"/>
        <v>Alabama</v>
      </c>
      <c r="H10">
        <v>118572</v>
      </c>
      <c r="I10">
        <v>118586</v>
      </c>
      <c r="J10">
        <v>118468</v>
      </c>
      <c r="K10">
        <v>117736</v>
      </c>
      <c r="L10">
        <v>117208</v>
      </c>
      <c r="M10">
        <v>116475</v>
      </c>
      <c r="N10">
        <v>115837</v>
      </c>
      <c r="O10">
        <v>115285</v>
      </c>
      <c r="P10" s="2">
        <v>114611</v>
      </c>
      <c r="Q10" s="10" t="s">
        <v>3326</v>
      </c>
      <c r="T10" t="s">
        <v>3171</v>
      </c>
      <c r="U10" s="2">
        <f t="shared" si="7"/>
        <v>29</v>
      </c>
      <c r="V10" s="2">
        <f t="shared" si="8"/>
        <v>741894</v>
      </c>
      <c r="W10"/>
      <c r="AB10" s="8" t="s">
        <v>3237</v>
      </c>
      <c r="AC10" s="2" t="s">
        <v>3233</v>
      </c>
      <c r="AD10" s="2">
        <f t="shared" si="3"/>
        <v>6457857</v>
      </c>
      <c r="AE10" s="3">
        <f t="shared" si="4"/>
        <v>-7.2622413926105031E-4</v>
      </c>
      <c r="AF10" s="2">
        <f t="shared" si="5"/>
        <v>-4693.2599999997765</v>
      </c>
      <c r="AI10" t="s">
        <v>3318</v>
      </c>
      <c r="AJ10" s="2" t="s">
        <v>3310</v>
      </c>
      <c r="AK10" s="2">
        <v>6460365</v>
      </c>
      <c r="AL10" t="s">
        <v>3310</v>
      </c>
      <c r="AM10">
        <v>6460365</v>
      </c>
      <c r="AN10" s="2">
        <f t="shared" si="6"/>
        <v>0</v>
      </c>
    </row>
    <row r="11" spans="1:40" x14ac:dyDescent="0.2">
      <c r="A11" t="s">
        <v>4478</v>
      </c>
      <c r="B11">
        <v>1017</v>
      </c>
      <c r="C11">
        <v>50</v>
      </c>
      <c r="D11" t="str">
        <f t="shared" si="0"/>
        <v>05000US01017</v>
      </c>
      <c r="E11" t="s">
        <v>32</v>
      </c>
      <c r="F11" t="str">
        <f t="shared" si="1"/>
        <v>Chambers</v>
      </c>
      <c r="G11" t="str">
        <f t="shared" si="2"/>
        <v>Alabama</v>
      </c>
      <c r="H11">
        <v>34215</v>
      </c>
      <c r="I11">
        <v>34170</v>
      </c>
      <c r="J11">
        <v>34101</v>
      </c>
      <c r="K11">
        <v>34006</v>
      </c>
      <c r="L11">
        <v>34084</v>
      </c>
      <c r="M11">
        <v>34123</v>
      </c>
      <c r="N11">
        <v>33996</v>
      </c>
      <c r="O11">
        <v>34043</v>
      </c>
      <c r="P11" s="2">
        <v>33843</v>
      </c>
      <c r="Q11" s="11" t="s">
        <v>3319</v>
      </c>
      <c r="T11" t="s">
        <v>3172</v>
      </c>
      <c r="U11" s="2">
        <f t="shared" si="7"/>
        <v>15</v>
      </c>
      <c r="V11" s="2">
        <f t="shared" si="8"/>
        <v>6931071</v>
      </c>
      <c r="W11"/>
      <c r="AB11" s="8" t="s">
        <v>3239</v>
      </c>
      <c r="AC11" s="2" t="s">
        <v>3238</v>
      </c>
      <c r="AD11" s="2">
        <f t="shared" si="3"/>
        <v>6465841</v>
      </c>
      <c r="AE11" s="3">
        <f t="shared" si="4"/>
        <v>5.0920145571142121E-4</v>
      </c>
      <c r="AF11" s="2">
        <f t="shared" si="5"/>
        <v>3290.7400000002235</v>
      </c>
      <c r="AI11" t="s">
        <v>3249</v>
      </c>
      <c r="AJ11" s="2" t="s">
        <v>3248</v>
      </c>
      <c r="AK11" s="2">
        <v>6465918</v>
      </c>
      <c r="AL11" t="s">
        <v>3248</v>
      </c>
      <c r="AM11">
        <v>6465918</v>
      </c>
      <c r="AN11" s="2">
        <f t="shared" si="6"/>
        <v>0</v>
      </c>
    </row>
    <row r="12" spans="1:40" x14ac:dyDescent="0.2">
      <c r="A12" t="s">
        <v>4479</v>
      </c>
      <c r="B12">
        <v>1019</v>
      </c>
      <c r="C12">
        <v>50</v>
      </c>
      <c r="D12" t="str">
        <f t="shared" si="0"/>
        <v>05000US01019</v>
      </c>
      <c r="E12" t="s">
        <v>33</v>
      </c>
      <c r="F12" t="str">
        <f t="shared" si="1"/>
        <v>Cherokee</v>
      </c>
      <c r="G12" t="str">
        <f t="shared" si="2"/>
        <v>Alabama</v>
      </c>
      <c r="H12">
        <v>25989</v>
      </c>
      <c r="I12">
        <v>25986</v>
      </c>
      <c r="J12">
        <v>25977</v>
      </c>
      <c r="K12">
        <v>26073</v>
      </c>
      <c r="L12">
        <v>26017</v>
      </c>
      <c r="M12">
        <v>26074</v>
      </c>
      <c r="N12">
        <v>25944</v>
      </c>
      <c r="O12">
        <v>25726</v>
      </c>
      <c r="P12" s="2">
        <v>25725</v>
      </c>
      <c r="Q12" s="10" t="s">
        <v>3326</v>
      </c>
      <c r="T12" t="s">
        <v>3173</v>
      </c>
      <c r="U12" s="2">
        <f t="shared" si="7"/>
        <v>75</v>
      </c>
      <c r="V12" s="2">
        <f t="shared" si="8"/>
        <v>2988248</v>
      </c>
      <c r="W12"/>
      <c r="AB12" s="8" t="s">
        <v>3242</v>
      </c>
      <c r="AC12" s="2" t="s">
        <v>3241</v>
      </c>
      <c r="AD12" s="2">
        <f t="shared" si="3"/>
        <v>6459366</v>
      </c>
      <c r="AE12" s="3">
        <f t="shared" si="4"/>
        <v>-4.9272498810705987E-4</v>
      </c>
      <c r="AF12" s="2">
        <f t="shared" si="5"/>
        <v>-3184.2599999997765</v>
      </c>
      <c r="AI12" t="s">
        <v>3285</v>
      </c>
      <c r="AJ12" s="2" t="s">
        <v>3286</v>
      </c>
      <c r="AK12" s="2">
        <v>6461713</v>
      </c>
      <c r="AL12" t="s">
        <v>3286</v>
      </c>
      <c r="AM12">
        <v>6461713</v>
      </c>
      <c r="AN12" s="2">
        <f t="shared" si="6"/>
        <v>0</v>
      </c>
    </row>
    <row r="13" spans="1:40" x14ac:dyDescent="0.2">
      <c r="A13" t="s">
        <v>4480</v>
      </c>
      <c r="B13">
        <v>1021</v>
      </c>
      <c r="C13">
        <v>50</v>
      </c>
      <c r="D13" t="str">
        <f t="shared" si="0"/>
        <v>05000US01021</v>
      </c>
      <c r="E13" t="s">
        <v>34</v>
      </c>
      <c r="F13" t="str">
        <f t="shared" si="1"/>
        <v>Chilton</v>
      </c>
      <c r="G13" t="str">
        <f t="shared" si="2"/>
        <v>Alabama</v>
      </c>
      <c r="H13">
        <v>43643</v>
      </c>
      <c r="I13">
        <v>43631</v>
      </c>
      <c r="J13">
        <v>43675</v>
      </c>
      <c r="K13">
        <v>43758</v>
      </c>
      <c r="L13">
        <v>43693</v>
      </c>
      <c r="M13">
        <v>43769</v>
      </c>
      <c r="N13">
        <v>43874</v>
      </c>
      <c r="O13">
        <v>43809</v>
      </c>
      <c r="P13" s="2">
        <v>43941</v>
      </c>
      <c r="Q13" s="11" t="s">
        <v>3319</v>
      </c>
      <c r="T13" t="s">
        <v>3174</v>
      </c>
      <c r="U13" s="2">
        <f t="shared" si="7"/>
        <v>207</v>
      </c>
      <c r="V13" s="2">
        <f t="shared" si="8"/>
        <v>39250017</v>
      </c>
      <c r="W13"/>
      <c r="AB13" s="8" t="s">
        <v>3246</v>
      </c>
      <c r="AC13" s="2" t="s">
        <v>3236</v>
      </c>
      <c r="AD13" s="2">
        <f t="shared" si="3"/>
        <v>6454795</v>
      </c>
      <c r="AE13" s="3">
        <f t="shared" si="4"/>
        <v>-1.2000308992567551E-3</v>
      </c>
      <c r="AF13" s="2">
        <f t="shared" si="5"/>
        <v>-7755.2599999997765</v>
      </c>
      <c r="AI13" t="s">
        <v>3239</v>
      </c>
      <c r="AJ13" s="2" t="s">
        <v>3238</v>
      </c>
      <c r="AK13" s="2">
        <v>6465841</v>
      </c>
      <c r="AL13" t="s">
        <v>3238</v>
      </c>
      <c r="AM13">
        <v>6465841</v>
      </c>
      <c r="AN13" s="2">
        <f t="shared" si="6"/>
        <v>0</v>
      </c>
    </row>
    <row r="14" spans="1:40" x14ac:dyDescent="0.2">
      <c r="A14" t="s">
        <v>4481</v>
      </c>
      <c r="B14">
        <v>1023</v>
      </c>
      <c r="C14">
        <v>50</v>
      </c>
      <c r="D14" t="str">
        <f t="shared" si="0"/>
        <v>05000US01023</v>
      </c>
      <c r="E14" t="s">
        <v>35</v>
      </c>
      <c r="F14" t="str">
        <f t="shared" si="1"/>
        <v>Choctaw</v>
      </c>
      <c r="G14" t="str">
        <f t="shared" si="2"/>
        <v>Alabama</v>
      </c>
      <c r="H14">
        <v>13859</v>
      </c>
      <c r="I14">
        <v>13858</v>
      </c>
      <c r="J14">
        <v>13840</v>
      </c>
      <c r="K14">
        <v>13610</v>
      </c>
      <c r="L14">
        <v>13549</v>
      </c>
      <c r="M14">
        <v>13384</v>
      </c>
      <c r="N14">
        <v>13310</v>
      </c>
      <c r="O14">
        <v>13201</v>
      </c>
      <c r="P14" s="2">
        <v>12993</v>
      </c>
      <c r="Q14" s="11" t="s">
        <v>3319</v>
      </c>
      <c r="T14" t="s">
        <v>3175</v>
      </c>
      <c r="U14" s="2">
        <f t="shared" si="7"/>
        <v>64</v>
      </c>
      <c r="V14" s="2">
        <f t="shared" si="8"/>
        <v>5540545</v>
      </c>
      <c r="W14"/>
      <c r="AB14" s="8" t="s">
        <v>3247</v>
      </c>
      <c r="AC14" s="2" t="s">
        <v>3240</v>
      </c>
      <c r="AD14" s="2">
        <f t="shared" si="3"/>
        <v>6459897</v>
      </c>
      <c r="AE14" s="3">
        <f t="shared" si="4"/>
        <v>-4.1055928283020837E-4</v>
      </c>
      <c r="AF14" s="2">
        <f t="shared" si="5"/>
        <v>-2653.2599999997765</v>
      </c>
      <c r="AI14" t="s">
        <v>3244</v>
      </c>
      <c r="AJ14" s="2" t="s">
        <v>3243</v>
      </c>
      <c r="AK14" s="2">
        <v>6461064</v>
      </c>
      <c r="AL14" t="s">
        <v>3243</v>
      </c>
      <c r="AM14">
        <v>9017626</v>
      </c>
      <c r="AN14" s="2">
        <f t="shared" si="6"/>
        <v>-2556562</v>
      </c>
    </row>
    <row r="15" spans="1:40" x14ac:dyDescent="0.2">
      <c r="A15" t="s">
        <v>4482</v>
      </c>
      <c r="B15">
        <v>1025</v>
      </c>
      <c r="C15">
        <v>50</v>
      </c>
      <c r="D15" t="str">
        <f t="shared" si="0"/>
        <v>05000US01025</v>
      </c>
      <c r="E15" t="s">
        <v>36</v>
      </c>
      <c r="F15" t="str">
        <f t="shared" si="1"/>
        <v>Clarke</v>
      </c>
      <c r="G15" t="str">
        <f t="shared" si="2"/>
        <v>Alabama</v>
      </c>
      <c r="H15">
        <v>25833</v>
      </c>
      <c r="I15">
        <v>25833</v>
      </c>
      <c r="J15">
        <v>25762</v>
      </c>
      <c r="K15">
        <v>25549</v>
      </c>
      <c r="L15">
        <v>25148</v>
      </c>
      <c r="M15">
        <v>25105</v>
      </c>
      <c r="N15">
        <v>24862</v>
      </c>
      <c r="O15">
        <v>24726</v>
      </c>
      <c r="P15" s="2">
        <v>24392</v>
      </c>
      <c r="Q15" s="11" t="s">
        <v>3319</v>
      </c>
      <c r="T15" t="s">
        <v>3176</v>
      </c>
      <c r="U15" s="2">
        <f t="shared" si="7"/>
        <v>8</v>
      </c>
      <c r="V15" s="2">
        <f t="shared" si="8"/>
        <v>3576452</v>
      </c>
      <c r="W15"/>
      <c r="AB15" s="8" t="s">
        <v>3244</v>
      </c>
      <c r="AC15" s="2" t="s">
        <v>3243</v>
      </c>
      <c r="AD15" s="2">
        <f t="shared" si="3"/>
        <v>6455757</v>
      </c>
      <c r="AE15" s="3">
        <f t="shared" ref="AE15:AE54" si="9">(AD15-$S$4)/$S$4</f>
        <v>-1.0511732561751521E-3</v>
      </c>
      <c r="AF15" s="2">
        <f t="shared" ref="AF15:AF54" si="10">AD15-$S$4</f>
        <v>-6793.2599999997765</v>
      </c>
      <c r="AI15" s="1" t="s">
        <v>3316</v>
      </c>
      <c r="AJ15" s="2" t="s">
        <v>3314</v>
      </c>
      <c r="AK15" s="2">
        <v>6459686</v>
      </c>
      <c r="AL15" t="s">
        <v>3314</v>
      </c>
      <c r="AM15">
        <v>6459686</v>
      </c>
      <c r="AN15" s="2">
        <f t="shared" si="6"/>
        <v>0</v>
      </c>
    </row>
    <row r="16" spans="1:40" x14ac:dyDescent="0.2">
      <c r="A16" t="s">
        <v>4483</v>
      </c>
      <c r="B16">
        <v>1027</v>
      </c>
      <c r="C16">
        <v>50</v>
      </c>
      <c r="D16" t="str">
        <f t="shared" si="0"/>
        <v>05000US01027</v>
      </c>
      <c r="E16" t="s">
        <v>37</v>
      </c>
      <c r="F16" t="str">
        <f t="shared" si="1"/>
        <v>Clay</v>
      </c>
      <c r="G16" t="str">
        <f t="shared" si="2"/>
        <v>Alabama</v>
      </c>
      <c r="H16">
        <v>13932</v>
      </c>
      <c r="I16">
        <v>13932</v>
      </c>
      <c r="J16">
        <v>13882</v>
      </c>
      <c r="K16">
        <v>13676</v>
      </c>
      <c r="L16">
        <v>13461</v>
      </c>
      <c r="M16">
        <v>13464</v>
      </c>
      <c r="N16">
        <v>13503</v>
      </c>
      <c r="O16">
        <v>13495</v>
      </c>
      <c r="P16" s="2">
        <v>13492</v>
      </c>
      <c r="Q16" s="10" t="s">
        <v>3319</v>
      </c>
      <c r="T16" t="s">
        <v>3177</v>
      </c>
      <c r="U16" s="2">
        <f t="shared" si="7"/>
        <v>3</v>
      </c>
      <c r="V16" s="2">
        <f t="shared" si="8"/>
        <v>952065</v>
      </c>
      <c r="W16"/>
      <c r="AB16" s="8" t="s">
        <v>3251</v>
      </c>
      <c r="AC16" s="2" t="s">
        <v>3250</v>
      </c>
      <c r="AD16" s="2">
        <f t="shared" si="3"/>
        <v>6460208</v>
      </c>
      <c r="AE16" s="3">
        <f t="shared" si="9"/>
        <v>-3.6243586599197706E-4</v>
      </c>
      <c r="AF16" s="2">
        <f t="shared" si="10"/>
        <v>-2342.2599999997765</v>
      </c>
      <c r="AI16" t="s">
        <v>3315</v>
      </c>
      <c r="AJ16" s="2" t="s">
        <v>3313</v>
      </c>
      <c r="AK16" s="2">
        <v>6465674</v>
      </c>
      <c r="AL16" t="s">
        <v>3313</v>
      </c>
      <c r="AM16">
        <v>6465674</v>
      </c>
      <c r="AN16" s="2">
        <f t="shared" si="6"/>
        <v>0</v>
      </c>
    </row>
    <row r="17" spans="1:40" x14ac:dyDescent="0.2">
      <c r="A17" t="s">
        <v>4484</v>
      </c>
      <c r="B17">
        <v>1029</v>
      </c>
      <c r="C17">
        <v>50</v>
      </c>
      <c r="D17" t="str">
        <f t="shared" si="0"/>
        <v>05000US01029</v>
      </c>
      <c r="E17" t="s">
        <v>38</v>
      </c>
      <c r="F17" t="str">
        <f t="shared" si="1"/>
        <v>Cleburne</v>
      </c>
      <c r="G17" t="str">
        <f t="shared" si="2"/>
        <v>Alabama</v>
      </c>
      <c r="H17">
        <v>14972</v>
      </c>
      <c r="I17">
        <v>14972</v>
      </c>
      <c r="J17">
        <v>14975</v>
      </c>
      <c r="K17">
        <v>14976</v>
      </c>
      <c r="L17">
        <v>14928</v>
      </c>
      <c r="M17">
        <v>15031</v>
      </c>
      <c r="N17">
        <v>15076</v>
      </c>
      <c r="O17">
        <v>14996</v>
      </c>
      <c r="P17" s="2">
        <v>14924</v>
      </c>
      <c r="Q17" s="10" t="s">
        <v>3326</v>
      </c>
      <c r="T17" t="s">
        <v>3178</v>
      </c>
      <c r="U17" s="2">
        <f t="shared" si="7"/>
        <v>1</v>
      </c>
      <c r="V17" s="2">
        <f t="shared" si="8"/>
        <v>681170</v>
      </c>
      <c r="W17"/>
      <c r="AB17" s="8" t="s">
        <v>3253</v>
      </c>
      <c r="AC17" s="2" t="s">
        <v>3252</v>
      </c>
      <c r="AD17" s="2">
        <f t="shared" si="3"/>
        <v>6456233</v>
      </c>
      <c r="AE17" s="3">
        <f t="shared" si="9"/>
        <v>-9.7751812300795574E-4</v>
      </c>
      <c r="AF17" s="2">
        <f t="shared" si="10"/>
        <v>-6317.2599999997765</v>
      </c>
      <c r="AI17" t="s">
        <v>3284</v>
      </c>
      <c r="AJ17" s="2" t="s">
        <v>3283</v>
      </c>
      <c r="AK17" s="2">
        <v>6466193</v>
      </c>
      <c r="AL17" t="s">
        <v>3283</v>
      </c>
      <c r="AM17">
        <v>6466193</v>
      </c>
      <c r="AN17" s="2">
        <f t="shared" si="6"/>
        <v>0</v>
      </c>
    </row>
    <row r="18" spans="1:40" x14ac:dyDescent="0.2">
      <c r="A18" t="s">
        <v>4485</v>
      </c>
      <c r="B18">
        <v>1031</v>
      </c>
      <c r="C18">
        <v>50</v>
      </c>
      <c r="D18" t="str">
        <f t="shared" si="0"/>
        <v>05000US01031</v>
      </c>
      <c r="E18" t="s">
        <v>39</v>
      </c>
      <c r="F18" t="str">
        <f t="shared" si="1"/>
        <v>Coffee</v>
      </c>
      <c r="G18" t="str">
        <f t="shared" si="2"/>
        <v>Alabama</v>
      </c>
      <c r="H18">
        <v>49948</v>
      </c>
      <c r="I18">
        <v>49948</v>
      </c>
      <c r="J18">
        <v>50183</v>
      </c>
      <c r="K18">
        <v>50484</v>
      </c>
      <c r="L18">
        <v>51180</v>
      </c>
      <c r="M18">
        <v>50729</v>
      </c>
      <c r="N18">
        <v>50757</v>
      </c>
      <c r="O18">
        <v>51063</v>
      </c>
      <c r="P18" s="2">
        <v>51226</v>
      </c>
      <c r="Q18" s="11" t="s">
        <v>3319</v>
      </c>
      <c r="T18" t="s">
        <v>3179</v>
      </c>
      <c r="U18" s="2">
        <f t="shared" si="7"/>
        <v>67</v>
      </c>
      <c r="V18" s="2">
        <f t="shared" si="8"/>
        <v>20612439</v>
      </c>
      <c r="W18"/>
      <c r="AB18" s="8" t="s">
        <v>3249</v>
      </c>
      <c r="AC18" s="2" t="s">
        <v>3248</v>
      </c>
      <c r="AD18" s="2">
        <f t="shared" si="3"/>
        <v>6465918</v>
      </c>
      <c r="AE18" s="3">
        <f t="shared" si="9"/>
        <v>5.2111625666493829E-4</v>
      </c>
      <c r="AF18" s="2">
        <f t="shared" si="10"/>
        <v>3367.7400000002235</v>
      </c>
      <c r="AI18" t="s">
        <v>3297</v>
      </c>
      <c r="AJ18" s="2" t="s">
        <v>3296</v>
      </c>
      <c r="AK18" s="2">
        <v>6465022</v>
      </c>
      <c r="AL18" t="s">
        <v>3296</v>
      </c>
      <c r="AM18">
        <v>6465022</v>
      </c>
      <c r="AN18" s="2">
        <f t="shared" si="6"/>
        <v>0</v>
      </c>
    </row>
    <row r="19" spans="1:40" x14ac:dyDescent="0.2">
      <c r="A19" t="s">
        <v>4486</v>
      </c>
      <c r="B19">
        <v>1033</v>
      </c>
      <c r="C19">
        <v>50</v>
      </c>
      <c r="D19" t="str">
        <f t="shared" si="0"/>
        <v>05000US01033</v>
      </c>
      <c r="E19" t="s">
        <v>40</v>
      </c>
      <c r="F19" t="str">
        <f t="shared" si="1"/>
        <v>Colbert</v>
      </c>
      <c r="G19" t="str">
        <f t="shared" si="2"/>
        <v>Alabama</v>
      </c>
      <c r="H19">
        <v>54428</v>
      </c>
      <c r="I19">
        <v>54428</v>
      </c>
      <c r="J19">
        <v>54521</v>
      </c>
      <c r="K19">
        <v>54460</v>
      </c>
      <c r="L19">
        <v>54493</v>
      </c>
      <c r="M19">
        <v>54456</v>
      </c>
      <c r="N19">
        <v>54427</v>
      </c>
      <c r="O19">
        <v>54295</v>
      </c>
      <c r="P19" s="2">
        <v>54216</v>
      </c>
      <c r="Q19" s="10" t="s">
        <v>3326</v>
      </c>
      <c r="T19" t="s">
        <v>3180</v>
      </c>
      <c r="U19" s="2">
        <f t="shared" si="7"/>
        <v>159</v>
      </c>
      <c r="V19" s="2">
        <f t="shared" si="8"/>
        <v>10310371</v>
      </c>
      <c r="W19"/>
      <c r="AB19" s="8" t="s">
        <v>3256</v>
      </c>
      <c r="AC19" s="2" t="s">
        <v>3255</v>
      </c>
      <c r="AD19" s="2">
        <f t="shared" si="3"/>
        <v>6465094</v>
      </c>
      <c r="AE19" s="3">
        <f t="shared" si="9"/>
        <v>3.9361241269483349E-4</v>
      </c>
      <c r="AF19" s="2">
        <f t="shared" si="10"/>
        <v>2543.7400000002235</v>
      </c>
      <c r="AI19" t="s">
        <v>3258</v>
      </c>
      <c r="AJ19" s="2" t="s">
        <v>3257</v>
      </c>
      <c r="AK19" s="2">
        <v>6467062</v>
      </c>
      <c r="AL19" t="s">
        <v>3257</v>
      </c>
      <c r="AM19">
        <v>6467062</v>
      </c>
      <c r="AN19" s="2">
        <f t="shared" si="6"/>
        <v>0</v>
      </c>
    </row>
    <row r="20" spans="1:40" x14ac:dyDescent="0.2">
      <c r="A20" t="s">
        <v>4487</v>
      </c>
      <c r="B20">
        <v>1035</v>
      </c>
      <c r="C20">
        <v>50</v>
      </c>
      <c r="D20" t="str">
        <f t="shared" si="0"/>
        <v>05000US01035</v>
      </c>
      <c r="E20" t="s">
        <v>41</v>
      </c>
      <c r="F20" t="str">
        <f t="shared" si="1"/>
        <v>Conecuh</v>
      </c>
      <c r="G20" t="str">
        <f t="shared" si="2"/>
        <v>Alabama</v>
      </c>
      <c r="H20">
        <v>13228</v>
      </c>
      <c r="I20">
        <v>13228</v>
      </c>
      <c r="J20">
        <v>13209</v>
      </c>
      <c r="K20">
        <v>13193</v>
      </c>
      <c r="L20">
        <v>13007</v>
      </c>
      <c r="M20">
        <v>12866</v>
      </c>
      <c r="N20">
        <v>12621</v>
      </c>
      <c r="O20">
        <v>12597</v>
      </c>
      <c r="P20" s="2">
        <v>12395</v>
      </c>
      <c r="Q20" s="11" t="s">
        <v>3319</v>
      </c>
      <c r="T20" t="s">
        <v>3181</v>
      </c>
      <c r="U20" s="2">
        <f t="shared" si="7"/>
        <v>5</v>
      </c>
      <c r="V20" s="2">
        <f t="shared" si="8"/>
        <v>1428557</v>
      </c>
      <c r="W20"/>
      <c r="AB20" s="8" t="s">
        <v>3258</v>
      </c>
      <c r="AC20" s="2" t="s">
        <v>3257</v>
      </c>
      <c r="AD20" s="2">
        <f t="shared" si="3"/>
        <v>6467062</v>
      </c>
      <c r="AE20" s="3">
        <f t="shared" si="9"/>
        <v>6.9813615654576336E-4</v>
      </c>
      <c r="AF20" s="2">
        <f t="shared" si="10"/>
        <v>4511.7400000002235</v>
      </c>
      <c r="AI20" t="s">
        <v>3320</v>
      </c>
      <c r="AJ20" s="2" t="s">
        <v>3319</v>
      </c>
      <c r="AK20" s="2">
        <v>6462658</v>
      </c>
      <c r="AL20" t="s">
        <v>3319</v>
      </c>
      <c r="AM20">
        <v>6462658</v>
      </c>
      <c r="AN20" s="2">
        <f t="shared" si="6"/>
        <v>0</v>
      </c>
    </row>
    <row r="21" spans="1:40" x14ac:dyDescent="0.2">
      <c r="A21" t="s">
        <v>4488</v>
      </c>
      <c r="B21">
        <v>1037</v>
      </c>
      <c r="C21">
        <v>50</v>
      </c>
      <c r="D21" t="str">
        <f t="shared" si="0"/>
        <v>05000US01037</v>
      </c>
      <c r="E21" t="s">
        <v>42</v>
      </c>
      <c r="F21" t="str">
        <f t="shared" si="1"/>
        <v>Coosa</v>
      </c>
      <c r="G21" t="str">
        <f t="shared" si="2"/>
        <v>Alabama</v>
      </c>
      <c r="H21">
        <v>11539</v>
      </c>
      <c r="I21">
        <v>11758</v>
      </c>
      <c r="J21">
        <v>11758</v>
      </c>
      <c r="K21">
        <v>11369</v>
      </c>
      <c r="L21">
        <v>11201</v>
      </c>
      <c r="M21">
        <v>11058</v>
      </c>
      <c r="N21">
        <v>10794</v>
      </c>
      <c r="O21">
        <v>10687</v>
      </c>
      <c r="P21" s="2">
        <v>10581</v>
      </c>
      <c r="Q21" s="11" t="s">
        <v>3319</v>
      </c>
      <c r="T21" t="s">
        <v>3182</v>
      </c>
      <c r="U21" s="2">
        <f t="shared" si="7"/>
        <v>44</v>
      </c>
      <c r="V21" s="2">
        <f t="shared" si="8"/>
        <v>1683140</v>
      </c>
      <c r="W21"/>
      <c r="AB21" s="8" t="s">
        <v>3260</v>
      </c>
      <c r="AC21" s="2" t="s">
        <v>3259</v>
      </c>
      <c r="AD21" s="2">
        <f t="shared" si="3"/>
        <v>6463601</v>
      </c>
      <c r="AE21" s="3">
        <f t="shared" si="9"/>
        <v>1.6258906433637912E-4</v>
      </c>
      <c r="AF21" s="2">
        <f t="shared" si="10"/>
        <v>1050.7400000002235</v>
      </c>
      <c r="AI21" t="s">
        <v>3295</v>
      </c>
      <c r="AJ21" s="2" t="s">
        <v>3274</v>
      </c>
      <c r="AK21" s="2">
        <v>6469287</v>
      </c>
      <c r="AL21" t="s">
        <v>3274</v>
      </c>
      <c r="AM21">
        <v>6469287</v>
      </c>
      <c r="AN21" s="2">
        <f t="shared" si="6"/>
        <v>0</v>
      </c>
    </row>
    <row r="22" spans="1:40" x14ac:dyDescent="0.2">
      <c r="A22" t="s">
        <v>4489</v>
      </c>
      <c r="B22">
        <v>1039</v>
      </c>
      <c r="C22">
        <v>50</v>
      </c>
      <c r="D22" t="str">
        <f t="shared" si="0"/>
        <v>05000US01039</v>
      </c>
      <c r="E22" t="s">
        <v>43</v>
      </c>
      <c r="F22" t="str">
        <f t="shared" si="1"/>
        <v>Covington</v>
      </c>
      <c r="G22" t="str">
        <f t="shared" si="2"/>
        <v>Alabama</v>
      </c>
      <c r="H22">
        <v>37765</v>
      </c>
      <c r="I22">
        <v>37765</v>
      </c>
      <c r="J22">
        <v>37801</v>
      </c>
      <c r="K22">
        <v>38066</v>
      </c>
      <c r="L22">
        <v>37842</v>
      </c>
      <c r="M22">
        <v>37890</v>
      </c>
      <c r="N22">
        <v>37795</v>
      </c>
      <c r="O22">
        <v>37661</v>
      </c>
      <c r="P22" s="2">
        <v>37458</v>
      </c>
      <c r="Q22" s="11" t="s">
        <v>3319</v>
      </c>
      <c r="T22" t="s">
        <v>3183</v>
      </c>
      <c r="U22" s="2">
        <f t="shared" si="7"/>
        <v>401</v>
      </c>
      <c r="V22" s="2">
        <f t="shared" si="8"/>
        <v>12801539</v>
      </c>
      <c r="W22"/>
      <c r="AB22" s="8" t="s">
        <v>3262</v>
      </c>
      <c r="AC22" s="2" t="s">
        <v>3261</v>
      </c>
      <c r="AD22" s="2">
        <f t="shared" si="3"/>
        <v>6466589</v>
      </c>
      <c r="AE22" s="3">
        <f t="shared" si="9"/>
        <v>6.2494523640272987E-4</v>
      </c>
      <c r="AF22" s="2">
        <f t="shared" si="10"/>
        <v>4038.7400000002235</v>
      </c>
      <c r="AI22" t="s">
        <v>3270</v>
      </c>
      <c r="AJ22" s="2" t="s">
        <v>3269</v>
      </c>
      <c r="AK22" s="2">
        <v>6467619</v>
      </c>
      <c r="AL22" t="s">
        <v>3269</v>
      </c>
      <c r="AM22">
        <v>6467619</v>
      </c>
      <c r="AN22" s="2">
        <f t="shared" si="6"/>
        <v>0</v>
      </c>
    </row>
    <row r="23" spans="1:40" x14ac:dyDescent="0.2">
      <c r="A23" t="s">
        <v>4490</v>
      </c>
      <c r="B23">
        <v>1041</v>
      </c>
      <c r="C23">
        <v>50</v>
      </c>
      <c r="D23" t="str">
        <f t="shared" si="0"/>
        <v>05000US01041</v>
      </c>
      <c r="E23" t="s">
        <v>44</v>
      </c>
      <c r="F23" t="str">
        <f t="shared" si="1"/>
        <v>Crenshaw</v>
      </c>
      <c r="G23" t="str">
        <f t="shared" si="2"/>
        <v>Alabama</v>
      </c>
      <c r="H23">
        <v>13906</v>
      </c>
      <c r="I23">
        <v>13898</v>
      </c>
      <c r="J23">
        <v>13857</v>
      </c>
      <c r="K23">
        <v>13903</v>
      </c>
      <c r="L23">
        <v>13920</v>
      </c>
      <c r="M23">
        <v>13874</v>
      </c>
      <c r="N23">
        <v>13898</v>
      </c>
      <c r="O23">
        <v>13876</v>
      </c>
      <c r="P23" s="2">
        <v>13913</v>
      </c>
      <c r="Q23" s="11" t="s">
        <v>3319</v>
      </c>
      <c r="T23" t="s">
        <v>3184</v>
      </c>
      <c r="U23" s="2">
        <f t="shared" si="7"/>
        <v>92</v>
      </c>
      <c r="V23" s="2">
        <f t="shared" si="8"/>
        <v>6633053</v>
      </c>
      <c r="W23"/>
      <c r="AB23" s="8" t="s">
        <v>3264</v>
      </c>
      <c r="AC23" s="2" t="s">
        <v>3263</v>
      </c>
      <c r="AD23" s="2">
        <f t="shared" si="3"/>
        <v>6458165</v>
      </c>
      <c r="AE23" s="3">
        <f t="shared" si="9"/>
        <v>-6.7856493544698202E-4</v>
      </c>
      <c r="AF23" s="2">
        <f t="shared" si="10"/>
        <v>-4385.2599999997765</v>
      </c>
      <c r="AI23" t="s">
        <v>3264</v>
      </c>
      <c r="AJ23" s="2" t="s">
        <v>3263</v>
      </c>
      <c r="AK23" s="2">
        <v>6458165</v>
      </c>
      <c r="AL23" t="s">
        <v>3263</v>
      </c>
      <c r="AM23">
        <v>6458165</v>
      </c>
      <c r="AN23" s="2">
        <f t="shared" si="6"/>
        <v>0</v>
      </c>
    </row>
    <row r="24" spans="1:40" x14ac:dyDescent="0.2">
      <c r="A24" t="s">
        <v>4491</v>
      </c>
      <c r="B24">
        <v>1043</v>
      </c>
      <c r="C24">
        <v>50</v>
      </c>
      <c r="D24" t="str">
        <f t="shared" si="0"/>
        <v>05000US01043</v>
      </c>
      <c r="E24" t="s">
        <v>45</v>
      </c>
      <c r="F24" t="str">
        <f t="shared" si="1"/>
        <v>Cullman</v>
      </c>
      <c r="G24" t="str">
        <f t="shared" si="2"/>
        <v>Alabama</v>
      </c>
      <c r="H24">
        <v>80406</v>
      </c>
      <c r="I24">
        <v>80410</v>
      </c>
      <c r="J24">
        <v>80476</v>
      </c>
      <c r="K24">
        <v>80457</v>
      </c>
      <c r="L24">
        <v>80351</v>
      </c>
      <c r="M24">
        <v>80731</v>
      </c>
      <c r="N24">
        <v>81167</v>
      </c>
      <c r="O24">
        <v>81858</v>
      </c>
      <c r="P24" s="2">
        <v>82471</v>
      </c>
      <c r="Q24" s="10" t="s">
        <v>3326</v>
      </c>
      <c r="T24" t="s">
        <v>3185</v>
      </c>
      <c r="U24" s="2">
        <f t="shared" si="7"/>
        <v>99</v>
      </c>
      <c r="V24" s="2">
        <f t="shared" si="8"/>
        <v>3134693</v>
      </c>
      <c r="W24"/>
      <c r="AB24" s="8" t="s">
        <v>3266</v>
      </c>
      <c r="AC24" s="2" t="s">
        <v>3265</v>
      </c>
      <c r="AD24" s="2">
        <f t="shared" si="3"/>
        <v>6462597</v>
      </c>
      <c r="AE24" s="3">
        <f t="shared" si="9"/>
        <v>7.2324389164941706E-6</v>
      </c>
      <c r="AF24" s="2">
        <f t="shared" si="10"/>
        <v>46.740000000223517</v>
      </c>
      <c r="AI24" t="s">
        <v>3253</v>
      </c>
      <c r="AJ24" s="2" t="s">
        <v>3252</v>
      </c>
      <c r="AK24" s="2">
        <v>6456233</v>
      </c>
      <c r="AL24" t="s">
        <v>3252</v>
      </c>
      <c r="AM24">
        <v>6456233</v>
      </c>
      <c r="AN24" s="2">
        <f t="shared" si="6"/>
        <v>0</v>
      </c>
    </row>
    <row r="25" spans="1:40" x14ac:dyDescent="0.2">
      <c r="A25" t="s">
        <v>4492</v>
      </c>
      <c r="B25">
        <v>1045</v>
      </c>
      <c r="C25">
        <v>50</v>
      </c>
      <c r="D25" t="str">
        <f t="shared" si="0"/>
        <v>05000US01045</v>
      </c>
      <c r="E25" t="s">
        <v>46</v>
      </c>
      <c r="F25" t="str">
        <f t="shared" si="1"/>
        <v>Dale</v>
      </c>
      <c r="G25" t="str">
        <f t="shared" si="2"/>
        <v>Alabama</v>
      </c>
      <c r="H25">
        <v>50251</v>
      </c>
      <c r="I25">
        <v>50247</v>
      </c>
      <c r="J25">
        <v>50360</v>
      </c>
      <c r="K25">
        <v>50119</v>
      </c>
      <c r="L25">
        <v>50296</v>
      </c>
      <c r="M25">
        <v>49753</v>
      </c>
      <c r="N25">
        <v>49389</v>
      </c>
      <c r="O25">
        <v>49370</v>
      </c>
      <c r="P25" s="2">
        <v>49226</v>
      </c>
      <c r="Q25" s="11" t="s">
        <v>3319</v>
      </c>
      <c r="T25" t="s">
        <v>3186</v>
      </c>
      <c r="U25" s="2">
        <f t="shared" si="7"/>
        <v>105</v>
      </c>
      <c r="V25" s="2">
        <f t="shared" si="8"/>
        <v>2907289</v>
      </c>
      <c r="W25"/>
      <c r="AB25" s="8" t="s">
        <v>3268</v>
      </c>
      <c r="AC25" s="2" t="s">
        <v>3267</v>
      </c>
      <c r="AD25" s="2">
        <f t="shared" si="3"/>
        <v>6458177</v>
      </c>
      <c r="AE25" s="3">
        <f t="shared" si="9"/>
        <v>-6.7670808335032993E-4</v>
      </c>
      <c r="AF25" s="2">
        <f t="shared" si="10"/>
        <v>-4373.2599999997765</v>
      </c>
      <c r="AI25" t="s">
        <v>3247</v>
      </c>
      <c r="AJ25" s="2" t="s">
        <v>3240</v>
      </c>
      <c r="AK25" s="2">
        <v>6464885</v>
      </c>
      <c r="AL25" t="s">
        <v>3240</v>
      </c>
      <c r="AM25">
        <v>6464885</v>
      </c>
      <c r="AN25" s="2">
        <f t="shared" si="6"/>
        <v>0</v>
      </c>
    </row>
    <row r="26" spans="1:40" x14ac:dyDescent="0.2">
      <c r="A26" t="s">
        <v>4493</v>
      </c>
      <c r="B26">
        <v>1047</v>
      </c>
      <c r="C26">
        <v>50</v>
      </c>
      <c r="D26" t="str">
        <f t="shared" si="0"/>
        <v>05000US01047</v>
      </c>
      <c r="E26" t="s">
        <v>47</v>
      </c>
      <c r="F26" t="str">
        <f t="shared" si="1"/>
        <v>Dallas</v>
      </c>
      <c r="G26" t="str">
        <f t="shared" si="2"/>
        <v>Alabama</v>
      </c>
      <c r="H26">
        <v>43820</v>
      </c>
      <c r="I26">
        <v>43820</v>
      </c>
      <c r="J26">
        <v>43820</v>
      </c>
      <c r="K26">
        <v>43207</v>
      </c>
      <c r="L26">
        <v>42748</v>
      </c>
      <c r="M26">
        <v>41950</v>
      </c>
      <c r="N26">
        <v>41532</v>
      </c>
      <c r="O26">
        <v>40893</v>
      </c>
      <c r="P26" s="2">
        <v>40008</v>
      </c>
      <c r="Q26" s="11" t="s">
        <v>3319</v>
      </c>
      <c r="T26" t="s">
        <v>3187</v>
      </c>
      <c r="U26" s="2">
        <f t="shared" si="7"/>
        <v>120</v>
      </c>
      <c r="V26" s="2">
        <f t="shared" si="8"/>
        <v>4436974</v>
      </c>
      <c r="W26"/>
      <c r="AB26" s="8" t="s">
        <v>3270</v>
      </c>
      <c r="AC26" s="2" t="s">
        <v>3269</v>
      </c>
      <c r="AD26" s="2">
        <f t="shared" si="3"/>
        <v>6467619</v>
      </c>
      <c r="AE26" s="3">
        <f t="shared" si="9"/>
        <v>7.8432504136536089E-4</v>
      </c>
      <c r="AF26" s="2">
        <f t="shared" si="10"/>
        <v>5068.7400000002235</v>
      </c>
      <c r="AI26" t="s">
        <v>3321</v>
      </c>
      <c r="AJ26" s="2" t="s">
        <v>3292</v>
      </c>
      <c r="AK26" s="2">
        <v>6455166</v>
      </c>
      <c r="AL26" t="s">
        <v>3292</v>
      </c>
      <c r="AM26">
        <v>6455166</v>
      </c>
      <c r="AN26" s="2">
        <f t="shared" si="6"/>
        <v>0</v>
      </c>
    </row>
    <row r="27" spans="1:40" x14ac:dyDescent="0.2">
      <c r="A27" t="s">
        <v>4494</v>
      </c>
      <c r="B27">
        <v>1049</v>
      </c>
      <c r="C27">
        <v>50</v>
      </c>
      <c r="D27" t="str">
        <f t="shared" si="0"/>
        <v>05000US01049</v>
      </c>
      <c r="E27" t="s">
        <v>48</v>
      </c>
      <c r="F27" t="str">
        <f t="shared" si="1"/>
        <v>DeKalb</v>
      </c>
      <c r="G27" t="str">
        <f t="shared" si="2"/>
        <v>Alabama</v>
      </c>
      <c r="H27">
        <v>71109</v>
      </c>
      <c r="I27">
        <v>71115</v>
      </c>
      <c r="J27">
        <v>71143</v>
      </c>
      <c r="K27">
        <v>71389</v>
      </c>
      <c r="L27">
        <v>70961</v>
      </c>
      <c r="M27">
        <v>70882</v>
      </c>
      <c r="N27">
        <v>70947</v>
      </c>
      <c r="O27">
        <v>70996</v>
      </c>
      <c r="P27" s="2">
        <v>70900</v>
      </c>
      <c r="Q27" s="10" t="s">
        <v>3326</v>
      </c>
      <c r="T27" t="s">
        <v>3188</v>
      </c>
      <c r="U27" s="2">
        <f t="shared" si="7"/>
        <v>64</v>
      </c>
      <c r="V27" s="2">
        <f t="shared" si="8"/>
        <v>4681666</v>
      </c>
      <c r="W27"/>
      <c r="AB27" s="8" t="s">
        <v>3327</v>
      </c>
      <c r="AC27" s="2" t="s">
        <v>3326</v>
      </c>
      <c r="AD27" s="2">
        <f t="shared" si="3"/>
        <v>6464834</v>
      </c>
      <c r="AE27" s="3">
        <f>(AD27-$S$4)/$S$4</f>
        <v>3.5338061726737326E-4</v>
      </c>
      <c r="AF27" s="2">
        <f>AD27-$S$4</f>
        <v>2283.7400000002235</v>
      </c>
      <c r="AI27" t="s">
        <v>3627</v>
      </c>
      <c r="AJ27" s="2" t="s">
        <v>3626</v>
      </c>
      <c r="AK27" s="2">
        <v>6459399</v>
      </c>
      <c r="AL27" t="s">
        <v>3626</v>
      </c>
      <c r="AM27">
        <v>6459399</v>
      </c>
      <c r="AN27" s="2">
        <f t="shared" si="6"/>
        <v>0</v>
      </c>
    </row>
    <row r="28" spans="1:40" x14ac:dyDescent="0.2">
      <c r="A28" t="s">
        <v>4495</v>
      </c>
      <c r="B28">
        <v>1051</v>
      </c>
      <c r="C28">
        <v>50</v>
      </c>
      <c r="D28" t="str">
        <f t="shared" si="0"/>
        <v>05000US01051</v>
      </c>
      <c r="E28" t="s">
        <v>49</v>
      </c>
      <c r="F28" t="str">
        <f t="shared" si="1"/>
        <v>Elmore</v>
      </c>
      <c r="G28" t="str">
        <f t="shared" si="2"/>
        <v>Alabama</v>
      </c>
      <c r="H28">
        <v>79303</v>
      </c>
      <c r="I28">
        <v>79296</v>
      </c>
      <c r="J28">
        <v>79573</v>
      </c>
      <c r="K28">
        <v>80030</v>
      </c>
      <c r="L28">
        <v>80291</v>
      </c>
      <c r="M28">
        <v>80661</v>
      </c>
      <c r="N28">
        <v>80794</v>
      </c>
      <c r="O28">
        <v>81238</v>
      </c>
      <c r="P28" s="2">
        <v>81799</v>
      </c>
      <c r="Q28" s="11" t="s">
        <v>3319</v>
      </c>
      <c r="T28" t="s">
        <v>3189</v>
      </c>
      <c r="U28" s="2">
        <f t="shared" si="7"/>
        <v>16</v>
      </c>
      <c r="V28" s="2">
        <f t="shared" si="8"/>
        <v>1331479</v>
      </c>
      <c r="W28"/>
      <c r="AB28" s="8" t="s">
        <v>3275</v>
      </c>
      <c r="AC28" s="2" t="s">
        <v>3273</v>
      </c>
      <c r="AD28" s="2">
        <f t="shared" si="3"/>
        <v>6469995</v>
      </c>
      <c r="AE28" s="3">
        <f t="shared" si="9"/>
        <v>1.151981756502459E-3</v>
      </c>
      <c r="AF28" s="2">
        <f t="shared" si="10"/>
        <v>7444.7400000002235</v>
      </c>
      <c r="AI28" t="s">
        <v>3242</v>
      </c>
      <c r="AJ28" s="2" t="s">
        <v>3241</v>
      </c>
      <c r="AK28" s="2">
        <v>6459366</v>
      </c>
      <c r="AL28" t="s">
        <v>3241</v>
      </c>
      <c r="AM28">
        <v>6459366</v>
      </c>
      <c r="AN28" s="2">
        <f t="shared" si="6"/>
        <v>0</v>
      </c>
    </row>
    <row r="29" spans="1:40" x14ac:dyDescent="0.2">
      <c r="A29" t="s">
        <v>4496</v>
      </c>
      <c r="B29">
        <v>1053</v>
      </c>
      <c r="C29">
        <v>50</v>
      </c>
      <c r="D29" t="str">
        <f t="shared" si="0"/>
        <v>05000US01053</v>
      </c>
      <c r="E29" t="s">
        <v>50</v>
      </c>
      <c r="F29" t="str">
        <f t="shared" si="1"/>
        <v>Escambia</v>
      </c>
      <c r="G29" t="str">
        <f t="shared" si="2"/>
        <v>Alabama</v>
      </c>
      <c r="H29">
        <v>38319</v>
      </c>
      <c r="I29">
        <v>38319</v>
      </c>
      <c r="J29">
        <v>38314</v>
      </c>
      <c r="K29">
        <v>38227</v>
      </c>
      <c r="L29">
        <v>38063</v>
      </c>
      <c r="M29">
        <v>37877</v>
      </c>
      <c r="N29">
        <v>37878</v>
      </c>
      <c r="O29">
        <v>37827</v>
      </c>
      <c r="P29" s="2">
        <v>37728</v>
      </c>
      <c r="Q29" s="11" t="s">
        <v>3319</v>
      </c>
      <c r="T29" t="s">
        <v>3190</v>
      </c>
      <c r="U29" s="2">
        <f t="shared" si="7"/>
        <v>24</v>
      </c>
      <c r="V29" s="2">
        <f t="shared" si="8"/>
        <v>6016447</v>
      </c>
      <c r="W29"/>
      <c r="AB29" s="8" t="s">
        <v>3277</v>
      </c>
      <c r="AC29" s="2" t="s">
        <v>3271</v>
      </c>
      <c r="AD29" s="2">
        <f t="shared" si="3"/>
        <v>6468957</v>
      </c>
      <c r="AE29" s="3">
        <f t="shared" si="9"/>
        <v>9.9136405014206021E-4</v>
      </c>
      <c r="AF29" s="2">
        <f t="shared" si="10"/>
        <v>6406.7400000002235</v>
      </c>
      <c r="AI29" t="s">
        <v>3309</v>
      </c>
      <c r="AJ29" s="2" t="s">
        <v>3308</v>
      </c>
      <c r="AK29" s="2">
        <v>6459088</v>
      </c>
      <c r="AL29" t="s">
        <v>3308</v>
      </c>
      <c r="AM29">
        <v>6459088</v>
      </c>
      <c r="AN29" s="2">
        <f t="shared" si="6"/>
        <v>0</v>
      </c>
    </row>
    <row r="30" spans="1:40" x14ac:dyDescent="0.2">
      <c r="A30" t="s">
        <v>4497</v>
      </c>
      <c r="B30">
        <v>1055</v>
      </c>
      <c r="C30">
        <v>50</v>
      </c>
      <c r="D30" t="str">
        <f t="shared" si="0"/>
        <v>05000US01055</v>
      </c>
      <c r="E30" t="s">
        <v>51</v>
      </c>
      <c r="F30" t="str">
        <f t="shared" si="1"/>
        <v>Etowah</v>
      </c>
      <c r="G30" t="str">
        <f t="shared" si="2"/>
        <v>Alabama</v>
      </c>
      <c r="H30">
        <v>104430</v>
      </c>
      <c r="I30">
        <v>104427</v>
      </c>
      <c r="J30">
        <v>104449</v>
      </c>
      <c r="K30">
        <v>104236</v>
      </c>
      <c r="L30">
        <v>104215</v>
      </c>
      <c r="M30">
        <v>103790</v>
      </c>
      <c r="N30">
        <v>103371</v>
      </c>
      <c r="O30">
        <v>102873</v>
      </c>
      <c r="P30" s="2">
        <v>102564</v>
      </c>
      <c r="Q30" s="10" t="s">
        <v>3326</v>
      </c>
      <c r="T30" t="s">
        <v>3191</v>
      </c>
      <c r="U30" s="2">
        <f t="shared" si="7"/>
        <v>14</v>
      </c>
      <c r="V30" s="2">
        <f t="shared" si="8"/>
        <v>6811779</v>
      </c>
      <c r="W30"/>
      <c r="AB30" s="8" t="s">
        <v>3279</v>
      </c>
      <c r="AC30" s="2" t="s">
        <v>3278</v>
      </c>
      <c r="AD30" s="2">
        <f t="shared" si="3"/>
        <v>6465926</v>
      </c>
      <c r="AE30" s="3">
        <f t="shared" si="9"/>
        <v>5.2235415806270631E-4</v>
      </c>
      <c r="AF30" s="2">
        <f t="shared" si="10"/>
        <v>3375.7400000002235</v>
      </c>
      <c r="AI30" t="s">
        <v>3275</v>
      </c>
      <c r="AJ30" s="2" t="s">
        <v>3273</v>
      </c>
      <c r="AK30" s="2">
        <v>6469995</v>
      </c>
      <c r="AL30" t="s">
        <v>3273</v>
      </c>
      <c r="AM30">
        <v>6469995</v>
      </c>
      <c r="AN30" s="2">
        <f t="shared" si="6"/>
        <v>0</v>
      </c>
    </row>
    <row r="31" spans="1:40" x14ac:dyDescent="0.2">
      <c r="A31" t="s">
        <v>4498</v>
      </c>
      <c r="B31">
        <v>1057</v>
      </c>
      <c r="C31">
        <v>50</v>
      </c>
      <c r="D31" t="str">
        <f t="shared" si="0"/>
        <v>05000US01057</v>
      </c>
      <c r="E31" t="s">
        <v>52</v>
      </c>
      <c r="F31" t="str">
        <f t="shared" si="1"/>
        <v>Fayette</v>
      </c>
      <c r="G31" t="str">
        <f t="shared" si="2"/>
        <v>Alabama</v>
      </c>
      <c r="H31">
        <v>17241</v>
      </c>
      <c r="I31">
        <v>17241</v>
      </c>
      <c r="J31">
        <v>17231</v>
      </c>
      <c r="K31">
        <v>17063</v>
      </c>
      <c r="L31">
        <v>16966</v>
      </c>
      <c r="M31">
        <v>16858</v>
      </c>
      <c r="N31">
        <v>16821</v>
      </c>
      <c r="O31">
        <v>16723</v>
      </c>
      <c r="P31" s="2">
        <v>16546</v>
      </c>
      <c r="Q31" s="10" t="s">
        <v>3326</v>
      </c>
      <c r="T31" t="s">
        <v>3192</v>
      </c>
      <c r="U31" s="2">
        <f t="shared" si="7"/>
        <v>83</v>
      </c>
      <c r="V31" s="2">
        <f t="shared" si="8"/>
        <v>9928300</v>
      </c>
      <c r="W31"/>
      <c r="AB31" s="8" t="s">
        <v>3281</v>
      </c>
      <c r="AC31" s="2" t="s">
        <v>3280</v>
      </c>
      <c r="AD31" s="2">
        <f t="shared" si="3"/>
        <v>6459706</v>
      </c>
      <c r="AE31" s="3">
        <f t="shared" si="9"/>
        <v>-4.4011417870191955E-4</v>
      </c>
      <c r="AF31" s="2">
        <f t="shared" si="10"/>
        <v>-2844.2599999997765</v>
      </c>
      <c r="AI31" s="1" t="s">
        <v>3262</v>
      </c>
      <c r="AJ31" s="2" t="s">
        <v>3261</v>
      </c>
      <c r="AK31" s="2">
        <v>6466589</v>
      </c>
      <c r="AL31" t="s">
        <v>3261</v>
      </c>
      <c r="AM31">
        <v>6466589</v>
      </c>
      <c r="AN31" s="2">
        <f t="shared" si="6"/>
        <v>0</v>
      </c>
    </row>
    <row r="32" spans="1:40" x14ac:dyDescent="0.2">
      <c r="A32" t="s">
        <v>4499</v>
      </c>
      <c r="B32">
        <v>1059</v>
      </c>
      <c r="C32">
        <v>50</v>
      </c>
      <c r="D32" t="str">
        <f t="shared" si="0"/>
        <v>05000US01059</v>
      </c>
      <c r="E32" t="s">
        <v>53</v>
      </c>
      <c r="F32" t="str">
        <f t="shared" si="1"/>
        <v>Franklin</v>
      </c>
      <c r="G32" t="str">
        <f t="shared" si="2"/>
        <v>Alabama</v>
      </c>
      <c r="H32">
        <v>31704</v>
      </c>
      <c r="I32">
        <v>31709</v>
      </c>
      <c r="J32">
        <v>31734</v>
      </c>
      <c r="K32">
        <v>31734</v>
      </c>
      <c r="L32">
        <v>31652</v>
      </c>
      <c r="M32">
        <v>31505</v>
      </c>
      <c r="N32">
        <v>31540</v>
      </c>
      <c r="O32">
        <v>31542</v>
      </c>
      <c r="P32" s="2">
        <v>31628</v>
      </c>
      <c r="Q32" s="10" t="s">
        <v>3326</v>
      </c>
      <c r="T32" t="s">
        <v>3193</v>
      </c>
      <c r="U32" s="2">
        <f t="shared" si="7"/>
        <v>87</v>
      </c>
      <c r="V32" s="2">
        <f t="shared" si="8"/>
        <v>5519952</v>
      </c>
      <c r="W32"/>
      <c r="AB32" s="8" t="s">
        <v>3282</v>
      </c>
      <c r="AC32" s="2" t="s">
        <v>3276</v>
      </c>
      <c r="AD32" s="2">
        <f t="shared" si="3"/>
        <v>6461339</v>
      </c>
      <c r="AE32" s="3">
        <f t="shared" si="9"/>
        <v>-1.8742755588252501E-4</v>
      </c>
      <c r="AF32" s="2">
        <f t="shared" si="10"/>
        <v>-1211.2599999997765</v>
      </c>
      <c r="AI32" t="s">
        <v>3229</v>
      </c>
      <c r="AJ32" s="2" t="s">
        <v>3225</v>
      </c>
      <c r="AK32" s="2">
        <v>6461099</v>
      </c>
      <c r="AL32" t="s">
        <v>3225</v>
      </c>
      <c r="AM32">
        <v>6461099</v>
      </c>
      <c r="AN32" s="2">
        <f t="shared" si="6"/>
        <v>0</v>
      </c>
    </row>
    <row r="33" spans="1:40" x14ac:dyDescent="0.2">
      <c r="A33" t="s">
        <v>4500</v>
      </c>
      <c r="B33">
        <v>1061</v>
      </c>
      <c r="C33">
        <v>50</v>
      </c>
      <c r="D33" t="str">
        <f t="shared" si="0"/>
        <v>05000US01061</v>
      </c>
      <c r="E33" t="s">
        <v>54</v>
      </c>
      <c r="F33" t="str">
        <f t="shared" si="1"/>
        <v>Geneva</v>
      </c>
      <c r="G33" t="str">
        <f t="shared" si="2"/>
        <v>Alabama</v>
      </c>
      <c r="H33">
        <v>26790</v>
      </c>
      <c r="I33">
        <v>26788</v>
      </c>
      <c r="J33">
        <v>26796</v>
      </c>
      <c r="K33">
        <v>26843</v>
      </c>
      <c r="L33">
        <v>27012</v>
      </c>
      <c r="M33">
        <v>26754</v>
      </c>
      <c r="N33">
        <v>26688</v>
      </c>
      <c r="O33">
        <v>26755</v>
      </c>
      <c r="P33" s="2">
        <v>26614</v>
      </c>
      <c r="Q33" s="11" t="s">
        <v>3319</v>
      </c>
      <c r="T33" t="s">
        <v>3194</v>
      </c>
      <c r="U33" s="2">
        <f t="shared" si="7"/>
        <v>82</v>
      </c>
      <c r="V33" s="2">
        <f t="shared" si="8"/>
        <v>2988726</v>
      </c>
      <c r="W33"/>
      <c r="AB33" s="8" t="s">
        <v>3284</v>
      </c>
      <c r="AC33" s="2" t="s">
        <v>3283</v>
      </c>
      <c r="AD33" s="2">
        <f t="shared" si="3"/>
        <v>6466193</v>
      </c>
      <c r="AE33" s="3">
        <f t="shared" si="9"/>
        <v>5.6366911721321357E-4</v>
      </c>
      <c r="AF33" s="2">
        <f t="shared" si="10"/>
        <v>3642.7400000002235</v>
      </c>
      <c r="AI33" t="s">
        <v>3322</v>
      </c>
      <c r="AJ33" s="2" t="s">
        <v>3317</v>
      </c>
      <c r="AK33" s="2">
        <v>6467123</v>
      </c>
      <c r="AL33" t="s">
        <v>3317</v>
      </c>
      <c r="AM33">
        <v>6467123</v>
      </c>
      <c r="AN33" s="2">
        <f t="shared" si="6"/>
        <v>0</v>
      </c>
    </row>
    <row r="34" spans="1:40" ht="32" x14ac:dyDescent="0.2">
      <c r="A34" t="s">
        <v>4501</v>
      </c>
      <c r="B34">
        <v>1063</v>
      </c>
      <c r="C34">
        <v>50</v>
      </c>
      <c r="D34" t="str">
        <f t="shared" si="0"/>
        <v>05000US01063</v>
      </c>
      <c r="E34" t="s">
        <v>55</v>
      </c>
      <c r="F34" t="str">
        <f t="shared" si="1"/>
        <v>Greene</v>
      </c>
      <c r="G34" t="str">
        <f t="shared" si="2"/>
        <v>Alabama</v>
      </c>
      <c r="H34">
        <v>9045</v>
      </c>
      <c r="I34">
        <v>9045</v>
      </c>
      <c r="J34">
        <v>9001</v>
      </c>
      <c r="K34">
        <v>8926</v>
      </c>
      <c r="L34">
        <v>8837</v>
      </c>
      <c r="M34">
        <v>8702</v>
      </c>
      <c r="N34">
        <v>8525</v>
      </c>
      <c r="O34">
        <v>8450</v>
      </c>
      <c r="P34" s="2">
        <v>8422</v>
      </c>
      <c r="Q34" s="11" t="s">
        <v>3319</v>
      </c>
      <c r="T34" t="s">
        <v>3195</v>
      </c>
      <c r="U34" s="2">
        <f t="shared" si="7"/>
        <v>115</v>
      </c>
      <c r="V34" s="2">
        <f t="shared" si="8"/>
        <v>6093000</v>
      </c>
      <c r="W34"/>
      <c r="AB34" s="8" t="s">
        <v>3285</v>
      </c>
      <c r="AC34" s="2" t="s">
        <v>3286</v>
      </c>
      <c r="AD34" s="2">
        <f t="shared" si="3"/>
        <v>6461713</v>
      </c>
      <c r="AE34" s="3">
        <f t="shared" si="9"/>
        <v>-1.2955566553687065E-4</v>
      </c>
      <c r="AF34" s="2">
        <f t="shared" si="10"/>
        <v>-837.25999999977648</v>
      </c>
      <c r="AI34" t="s">
        <v>3228</v>
      </c>
      <c r="AJ34" t="s">
        <v>3224</v>
      </c>
      <c r="AK34" s="2">
        <v>6463051</v>
      </c>
      <c r="AL34" t="s">
        <v>3224</v>
      </c>
      <c r="AM34">
        <v>6463051</v>
      </c>
      <c r="AN34" s="2">
        <f t="shared" si="6"/>
        <v>0</v>
      </c>
    </row>
    <row r="35" spans="1:40" x14ac:dyDescent="0.2">
      <c r="A35" t="s">
        <v>4502</v>
      </c>
      <c r="B35">
        <v>1065</v>
      </c>
      <c r="C35">
        <v>50</v>
      </c>
      <c r="D35" t="str">
        <f t="shared" si="0"/>
        <v>05000US01065</v>
      </c>
      <c r="E35" t="s">
        <v>56</v>
      </c>
      <c r="F35" t="str">
        <f t="shared" si="1"/>
        <v>Hale</v>
      </c>
      <c r="G35" t="str">
        <f t="shared" si="2"/>
        <v>Alabama</v>
      </c>
      <c r="H35">
        <v>15760</v>
      </c>
      <c r="I35">
        <v>15760</v>
      </c>
      <c r="J35">
        <v>15740</v>
      </c>
      <c r="K35">
        <v>15377</v>
      </c>
      <c r="L35">
        <v>15393</v>
      </c>
      <c r="M35">
        <v>15293</v>
      </c>
      <c r="N35">
        <v>15081</v>
      </c>
      <c r="O35">
        <v>15075</v>
      </c>
      <c r="P35" s="2">
        <v>14952</v>
      </c>
      <c r="Q35" s="11" t="s">
        <v>3319</v>
      </c>
      <c r="T35" t="s">
        <v>3196</v>
      </c>
      <c r="U35" s="2">
        <f t="shared" si="7"/>
        <v>56</v>
      </c>
      <c r="V35" s="2">
        <f t="shared" si="8"/>
        <v>1042520</v>
      </c>
      <c r="W35"/>
      <c r="AB35" s="8" t="s">
        <v>3288</v>
      </c>
      <c r="AC35" s="2" t="s">
        <v>3287</v>
      </c>
      <c r="AD35" s="2">
        <f t="shared" si="3"/>
        <v>6466917</v>
      </c>
      <c r="AE35" s="3">
        <f t="shared" si="9"/>
        <v>6.7569919371121827E-4</v>
      </c>
      <c r="AF35" s="2">
        <f t="shared" si="10"/>
        <v>4366.7400000002235</v>
      </c>
      <c r="AI35" t="s">
        <v>3302</v>
      </c>
      <c r="AJ35" s="2" t="s">
        <v>3301</v>
      </c>
      <c r="AK35" s="2">
        <v>6463516</v>
      </c>
      <c r="AL35" t="s">
        <v>3301</v>
      </c>
      <c r="AM35">
        <v>6463516</v>
      </c>
      <c r="AN35" s="2">
        <f t="shared" si="6"/>
        <v>0</v>
      </c>
    </row>
    <row r="36" spans="1:40" x14ac:dyDescent="0.2">
      <c r="A36" t="s">
        <v>4503</v>
      </c>
      <c r="B36">
        <v>1067</v>
      </c>
      <c r="C36">
        <v>50</v>
      </c>
      <c r="D36" t="str">
        <f t="shared" si="0"/>
        <v>05000US01067</v>
      </c>
      <c r="E36" t="s">
        <v>57</v>
      </c>
      <c r="F36" t="str">
        <f t="shared" si="1"/>
        <v>Henry</v>
      </c>
      <c r="G36" t="str">
        <f t="shared" si="2"/>
        <v>Alabama</v>
      </c>
      <c r="H36">
        <v>17302</v>
      </c>
      <c r="I36">
        <v>17300</v>
      </c>
      <c r="J36">
        <v>17294</v>
      </c>
      <c r="K36">
        <v>17405</v>
      </c>
      <c r="L36">
        <v>17237</v>
      </c>
      <c r="M36">
        <v>17188</v>
      </c>
      <c r="N36">
        <v>17156</v>
      </c>
      <c r="O36">
        <v>17191</v>
      </c>
      <c r="P36" s="2">
        <v>17164</v>
      </c>
      <c r="Q36" s="11" t="s">
        <v>3319</v>
      </c>
      <c r="T36" t="s">
        <v>3197</v>
      </c>
      <c r="U36" s="2">
        <f t="shared" si="7"/>
        <v>93</v>
      </c>
      <c r="V36" s="2">
        <f t="shared" si="8"/>
        <v>1907116</v>
      </c>
      <c r="W36"/>
      <c r="AB36" s="8" t="s">
        <v>3290</v>
      </c>
      <c r="AC36" s="2" t="s">
        <v>3289</v>
      </c>
      <c r="AD36" s="2">
        <f t="shared" si="3"/>
        <v>6467302</v>
      </c>
      <c r="AE36" s="3">
        <f t="shared" si="9"/>
        <v>7.3527319847880353E-4</v>
      </c>
      <c r="AF36" s="2">
        <f t="shared" si="10"/>
        <v>4751.7400000002235</v>
      </c>
      <c r="AI36" t="s">
        <v>3300</v>
      </c>
      <c r="AJ36" s="2" t="s">
        <v>3298</v>
      </c>
      <c r="AK36" s="2">
        <v>6463581</v>
      </c>
      <c r="AL36" t="s">
        <v>3298</v>
      </c>
      <c r="AM36">
        <v>6463581</v>
      </c>
      <c r="AN36" s="2">
        <f t="shared" si="6"/>
        <v>0</v>
      </c>
    </row>
    <row r="37" spans="1:40" x14ac:dyDescent="0.2">
      <c r="A37" t="s">
        <v>4504</v>
      </c>
      <c r="B37">
        <v>1069</v>
      </c>
      <c r="C37">
        <v>50</v>
      </c>
      <c r="D37" t="str">
        <f t="shared" si="0"/>
        <v>05000US01069</v>
      </c>
      <c r="E37" t="s">
        <v>58</v>
      </c>
      <c r="F37" t="str">
        <f t="shared" si="1"/>
        <v>Houston</v>
      </c>
      <c r="G37" t="str">
        <f t="shared" si="2"/>
        <v>Alabama</v>
      </c>
      <c r="H37">
        <v>101547</v>
      </c>
      <c r="I37">
        <v>101555</v>
      </c>
      <c r="J37">
        <v>101804</v>
      </c>
      <c r="K37">
        <v>102480</v>
      </c>
      <c r="L37">
        <v>103382</v>
      </c>
      <c r="M37">
        <v>103614</v>
      </c>
      <c r="N37">
        <v>104177</v>
      </c>
      <c r="O37">
        <v>104225</v>
      </c>
      <c r="P37" s="2">
        <v>104056</v>
      </c>
      <c r="Q37" s="11" t="s">
        <v>3319</v>
      </c>
      <c r="T37" t="s">
        <v>3198</v>
      </c>
      <c r="U37" s="2">
        <f t="shared" si="7"/>
        <v>17</v>
      </c>
      <c r="V37" s="2">
        <f t="shared" si="8"/>
        <v>2940058</v>
      </c>
      <c r="W37"/>
      <c r="AB37" s="8" t="s">
        <v>3291</v>
      </c>
      <c r="AC37" s="2" t="s">
        <v>3272</v>
      </c>
      <c r="AD37" s="2">
        <f t="shared" ref="AD37:AD68" si="11">SUMIF(Q:Q,AC37,P:P)</f>
        <v>6458519</v>
      </c>
      <c r="AE37" s="3">
        <f t="shared" si="9"/>
        <v>-6.2378779859574769E-4</v>
      </c>
      <c r="AF37" s="2">
        <f t="shared" si="10"/>
        <v>-4031.2599999997765</v>
      </c>
      <c r="AI37" t="s">
        <v>3232</v>
      </c>
      <c r="AJ37" s="2" t="s">
        <v>3231</v>
      </c>
      <c r="AK37" s="2">
        <v>6463721</v>
      </c>
      <c r="AL37" t="s">
        <v>3231</v>
      </c>
      <c r="AM37">
        <v>6463721</v>
      </c>
      <c r="AN37" s="2">
        <f t="shared" si="6"/>
        <v>0</v>
      </c>
    </row>
    <row r="38" spans="1:40" x14ac:dyDescent="0.2">
      <c r="A38" t="s">
        <v>4505</v>
      </c>
      <c r="B38">
        <v>1071</v>
      </c>
      <c r="C38">
        <v>50</v>
      </c>
      <c r="D38" t="str">
        <f t="shared" si="0"/>
        <v>05000US01071</v>
      </c>
      <c r="E38" t="s">
        <v>59</v>
      </c>
      <c r="F38" t="str">
        <f t="shared" si="1"/>
        <v>Jackson</v>
      </c>
      <c r="G38" t="str">
        <f t="shared" si="2"/>
        <v>Alabama</v>
      </c>
      <c r="H38">
        <v>53227</v>
      </c>
      <c r="I38">
        <v>53226</v>
      </c>
      <c r="J38">
        <v>53181</v>
      </c>
      <c r="K38">
        <v>53275</v>
      </c>
      <c r="L38">
        <v>53087</v>
      </c>
      <c r="M38">
        <v>52939</v>
      </c>
      <c r="N38">
        <v>52580</v>
      </c>
      <c r="O38">
        <v>52298</v>
      </c>
      <c r="P38" s="2">
        <v>52138</v>
      </c>
      <c r="Q38" s="10" t="s">
        <v>3326</v>
      </c>
      <c r="T38" t="s">
        <v>3199</v>
      </c>
      <c r="U38" s="2">
        <f t="shared" si="7"/>
        <v>10</v>
      </c>
      <c r="V38" s="2">
        <f t="shared" si="8"/>
        <v>1334795</v>
      </c>
      <c r="W38"/>
      <c r="AB38" s="8" t="s">
        <v>3294</v>
      </c>
      <c r="AC38" s="2" t="s">
        <v>3293</v>
      </c>
      <c r="AD38" s="2">
        <f t="shared" si="11"/>
        <v>6457925</v>
      </c>
      <c r="AE38" s="3">
        <f t="shared" si="9"/>
        <v>-7.157019773800222E-4</v>
      </c>
      <c r="AF38" s="2">
        <f t="shared" si="10"/>
        <v>-4625.2599999997765</v>
      </c>
      <c r="AI38" t="s">
        <v>3307</v>
      </c>
      <c r="AJ38" s="2" t="s">
        <v>3304</v>
      </c>
      <c r="AK38" s="2">
        <v>6456533</v>
      </c>
      <c r="AL38" t="s">
        <v>3304</v>
      </c>
      <c r="AM38">
        <v>6456533</v>
      </c>
      <c r="AN38" s="2">
        <f t="shared" si="6"/>
        <v>0</v>
      </c>
    </row>
    <row r="39" spans="1:40" x14ac:dyDescent="0.2">
      <c r="A39" t="s">
        <v>4506</v>
      </c>
      <c r="B39">
        <v>1073</v>
      </c>
      <c r="C39">
        <v>50</v>
      </c>
      <c r="D39" t="str">
        <f t="shared" si="0"/>
        <v>05000US01073</v>
      </c>
      <c r="E39" t="s">
        <v>60</v>
      </c>
      <c r="F39" t="str">
        <f t="shared" si="1"/>
        <v>Jefferson</v>
      </c>
      <c r="G39" t="str">
        <f t="shared" si="2"/>
        <v>Alabama</v>
      </c>
      <c r="H39">
        <v>658466</v>
      </c>
      <c r="I39">
        <v>658348</v>
      </c>
      <c r="J39">
        <v>658150</v>
      </c>
      <c r="K39">
        <v>657669</v>
      </c>
      <c r="L39">
        <v>657639</v>
      </c>
      <c r="M39">
        <v>658578</v>
      </c>
      <c r="N39">
        <v>659733</v>
      </c>
      <c r="O39">
        <v>660007</v>
      </c>
      <c r="P39" s="2">
        <v>659521</v>
      </c>
      <c r="Q39" s="10" t="s">
        <v>3326</v>
      </c>
      <c r="T39" t="s">
        <v>3200</v>
      </c>
      <c r="U39" s="2">
        <f t="shared" si="7"/>
        <v>61</v>
      </c>
      <c r="V39" s="2">
        <f t="shared" si="8"/>
        <v>8944469</v>
      </c>
      <c r="W39"/>
      <c r="AB39" s="8" t="s">
        <v>3295</v>
      </c>
      <c r="AC39" s="2" t="s">
        <v>3274</v>
      </c>
      <c r="AD39" s="2">
        <f t="shared" si="11"/>
        <v>6469287</v>
      </c>
      <c r="AE39" s="3">
        <f t="shared" si="9"/>
        <v>1.0424274827999904E-3</v>
      </c>
      <c r="AF39" s="2">
        <f t="shared" si="10"/>
        <v>6736.7400000002235</v>
      </c>
      <c r="AI39" t="s">
        <v>3323</v>
      </c>
      <c r="AJ39" s="2" t="s">
        <v>3324</v>
      </c>
      <c r="AK39" s="2">
        <v>6465706</v>
      </c>
      <c r="AL39" t="s">
        <v>3324</v>
      </c>
      <c r="AM39">
        <v>6465706</v>
      </c>
      <c r="AN39" s="2">
        <f t="shared" si="6"/>
        <v>0</v>
      </c>
    </row>
    <row r="40" spans="1:40" x14ac:dyDescent="0.2">
      <c r="A40" t="s">
        <v>4507</v>
      </c>
      <c r="B40">
        <v>1075</v>
      </c>
      <c r="C40">
        <v>50</v>
      </c>
      <c r="D40" t="str">
        <f t="shared" si="0"/>
        <v>05000US01075</v>
      </c>
      <c r="E40" t="s">
        <v>61</v>
      </c>
      <c r="F40" t="str">
        <f t="shared" si="1"/>
        <v>Lamar</v>
      </c>
      <c r="G40" t="str">
        <f t="shared" si="2"/>
        <v>Alabama</v>
      </c>
      <c r="H40">
        <v>14564</v>
      </c>
      <c r="I40">
        <v>14564</v>
      </c>
      <c r="J40">
        <v>14495</v>
      </c>
      <c r="K40">
        <v>14301</v>
      </c>
      <c r="L40">
        <v>14257</v>
      </c>
      <c r="M40">
        <v>14192</v>
      </c>
      <c r="N40">
        <v>14062</v>
      </c>
      <c r="O40">
        <v>13902</v>
      </c>
      <c r="P40" s="2">
        <v>13918</v>
      </c>
      <c r="Q40" s="10" t="s">
        <v>3326</v>
      </c>
      <c r="T40" t="s">
        <v>3201</v>
      </c>
      <c r="U40" s="2">
        <f t="shared" si="7"/>
        <v>33</v>
      </c>
      <c r="V40" s="2">
        <f t="shared" si="8"/>
        <v>2081015</v>
      </c>
      <c r="W40"/>
      <c r="AB40" s="8" t="s">
        <v>3297</v>
      </c>
      <c r="AC40" s="2" t="s">
        <v>3296</v>
      </c>
      <c r="AD40" s="2">
        <f t="shared" si="11"/>
        <v>6465022</v>
      </c>
      <c r="AE40" s="3">
        <f t="shared" si="9"/>
        <v>3.8247130011492142E-4</v>
      </c>
      <c r="AF40" s="2">
        <f t="shared" si="10"/>
        <v>2471.7400000002235</v>
      </c>
      <c r="AI40" t="s">
        <v>3266</v>
      </c>
      <c r="AJ40" s="2" t="s">
        <v>3265</v>
      </c>
      <c r="AK40" s="2">
        <v>6462597</v>
      </c>
      <c r="AL40" t="s">
        <v>3265</v>
      </c>
      <c r="AM40">
        <v>6462597</v>
      </c>
      <c r="AN40" s="2">
        <f t="shared" si="6"/>
        <v>0</v>
      </c>
    </row>
    <row r="41" spans="1:40" x14ac:dyDescent="0.2">
      <c r="A41" t="s">
        <v>4508</v>
      </c>
      <c r="B41">
        <v>1077</v>
      </c>
      <c r="C41">
        <v>50</v>
      </c>
      <c r="D41" t="str">
        <f t="shared" si="0"/>
        <v>05000US01077</v>
      </c>
      <c r="E41" t="s">
        <v>62</v>
      </c>
      <c r="F41" t="str">
        <f t="shared" si="1"/>
        <v>Lauderdale</v>
      </c>
      <c r="G41" t="str">
        <f t="shared" si="2"/>
        <v>Alabama</v>
      </c>
      <c r="H41">
        <v>92709</v>
      </c>
      <c r="I41">
        <v>92709</v>
      </c>
      <c r="J41">
        <v>92747</v>
      </c>
      <c r="K41">
        <v>92593</v>
      </c>
      <c r="L41">
        <v>92694</v>
      </c>
      <c r="M41">
        <v>92713</v>
      </c>
      <c r="N41">
        <v>93005</v>
      </c>
      <c r="O41">
        <v>92477</v>
      </c>
      <c r="P41" s="2">
        <v>92318</v>
      </c>
      <c r="Q41" s="10" t="s">
        <v>3326</v>
      </c>
      <c r="T41" t="s">
        <v>3202</v>
      </c>
      <c r="U41" s="2">
        <f t="shared" ref="U41:U72" si="12">COUNTIF(G:G,T41)</f>
        <v>107</v>
      </c>
      <c r="V41" s="2">
        <f t="shared" ref="V41:V59" si="13">SUMIFS(P:P,G:G,T41,Q:Q,"&lt;&gt;XXXXX")</f>
        <v>19745289</v>
      </c>
      <c r="W41"/>
      <c r="AB41" s="8" t="s">
        <v>3300</v>
      </c>
      <c r="AC41" s="2" t="s">
        <v>3298</v>
      </c>
      <c r="AD41" s="2">
        <f t="shared" si="11"/>
        <v>6463581</v>
      </c>
      <c r="AE41" s="3">
        <f t="shared" si="9"/>
        <v>1.5949431084195909E-4</v>
      </c>
      <c r="AF41" s="2">
        <f t="shared" si="10"/>
        <v>1030.7400000002235</v>
      </c>
      <c r="AI41" t="s">
        <v>3251</v>
      </c>
      <c r="AJ41" s="2" t="s">
        <v>3250</v>
      </c>
      <c r="AK41" s="2">
        <v>6460208</v>
      </c>
      <c r="AL41" t="s">
        <v>3250</v>
      </c>
      <c r="AM41">
        <v>6460208</v>
      </c>
      <c r="AN41" s="2">
        <f t="shared" si="6"/>
        <v>0</v>
      </c>
    </row>
    <row r="42" spans="1:40" x14ac:dyDescent="0.2">
      <c r="A42" t="s">
        <v>4509</v>
      </c>
      <c r="B42">
        <v>1079</v>
      </c>
      <c r="C42">
        <v>50</v>
      </c>
      <c r="D42" t="str">
        <f t="shared" si="0"/>
        <v>05000US01079</v>
      </c>
      <c r="E42" t="s">
        <v>63</v>
      </c>
      <c r="F42" t="str">
        <f t="shared" si="1"/>
        <v>Lawrence</v>
      </c>
      <c r="G42" t="str">
        <f t="shared" si="2"/>
        <v>Alabama</v>
      </c>
      <c r="H42">
        <v>34339</v>
      </c>
      <c r="I42">
        <v>34339</v>
      </c>
      <c r="J42">
        <v>34306</v>
      </c>
      <c r="K42">
        <v>34052</v>
      </c>
      <c r="L42">
        <v>33788</v>
      </c>
      <c r="M42">
        <v>33570</v>
      </c>
      <c r="N42">
        <v>33432</v>
      </c>
      <c r="O42">
        <v>33133</v>
      </c>
      <c r="P42" s="2">
        <v>33244</v>
      </c>
      <c r="Q42" s="10" t="s">
        <v>3326</v>
      </c>
      <c r="T42" t="s">
        <v>3203</v>
      </c>
      <c r="U42" s="2">
        <f t="shared" si="12"/>
        <v>100</v>
      </c>
      <c r="V42" s="2">
        <f t="shared" si="13"/>
        <v>10146788</v>
      </c>
      <c r="W42"/>
      <c r="AB42" s="8" t="s">
        <v>3302</v>
      </c>
      <c r="AC42" s="2" t="s">
        <v>3301</v>
      </c>
      <c r="AD42" s="2">
        <f t="shared" si="11"/>
        <v>6463516</v>
      </c>
      <c r="AE42" s="3">
        <f t="shared" si="9"/>
        <v>1.4943636198509402E-4</v>
      </c>
      <c r="AF42" s="2">
        <f t="shared" si="10"/>
        <v>965.74000000022352</v>
      </c>
      <c r="AI42" t="s">
        <v>3294</v>
      </c>
      <c r="AJ42" s="2" t="s">
        <v>3293</v>
      </c>
      <c r="AK42" s="2">
        <v>6457925</v>
      </c>
      <c r="AL42" t="s">
        <v>3293</v>
      </c>
      <c r="AM42">
        <v>6457925</v>
      </c>
      <c r="AN42" s="2">
        <f t="shared" si="6"/>
        <v>0</v>
      </c>
    </row>
    <row r="43" spans="1:40" x14ac:dyDescent="0.2">
      <c r="A43" t="s">
        <v>4510</v>
      </c>
      <c r="B43">
        <v>1081</v>
      </c>
      <c r="C43">
        <v>50</v>
      </c>
      <c r="D43" t="str">
        <f t="shared" si="0"/>
        <v>05000US01081</v>
      </c>
      <c r="E43" t="s">
        <v>64</v>
      </c>
      <c r="F43" t="str">
        <f t="shared" si="1"/>
        <v>Lee</v>
      </c>
      <c r="G43" t="str">
        <f t="shared" si="2"/>
        <v>Alabama</v>
      </c>
      <c r="H43">
        <v>140247</v>
      </c>
      <c r="I43">
        <v>140296</v>
      </c>
      <c r="J43">
        <v>140804</v>
      </c>
      <c r="K43">
        <v>144123</v>
      </c>
      <c r="L43">
        <v>148289</v>
      </c>
      <c r="M43">
        <v>151411</v>
      </c>
      <c r="N43">
        <v>154277</v>
      </c>
      <c r="O43">
        <v>156767</v>
      </c>
      <c r="P43" s="2">
        <v>158991</v>
      </c>
      <c r="Q43" s="11" t="s">
        <v>3319</v>
      </c>
      <c r="T43" t="s">
        <v>3204</v>
      </c>
      <c r="U43" s="2">
        <f t="shared" si="12"/>
        <v>53</v>
      </c>
      <c r="V43" s="2">
        <f t="shared" si="13"/>
        <v>757952</v>
      </c>
      <c r="W43"/>
      <c r="AB43" s="8" t="s">
        <v>3303</v>
      </c>
      <c r="AC43" s="2" t="s">
        <v>3299</v>
      </c>
      <c r="AD43" s="2">
        <f t="shared" si="11"/>
        <v>6460477</v>
      </c>
      <c r="AE43" s="3">
        <f t="shared" si="9"/>
        <v>-3.2081143149202782E-4</v>
      </c>
      <c r="AF43" s="2">
        <f t="shared" si="10"/>
        <v>-2073.2599999997765</v>
      </c>
      <c r="AI43" t="s">
        <v>3288</v>
      </c>
      <c r="AJ43" s="2" t="s">
        <v>3287</v>
      </c>
      <c r="AK43" s="2">
        <v>6466917</v>
      </c>
      <c r="AL43" t="s">
        <v>3287</v>
      </c>
      <c r="AM43">
        <v>6466917</v>
      </c>
      <c r="AN43" s="2">
        <f t="shared" si="6"/>
        <v>0</v>
      </c>
    </row>
    <row r="44" spans="1:40" x14ac:dyDescent="0.2">
      <c r="A44" t="s">
        <v>4511</v>
      </c>
      <c r="B44">
        <v>1083</v>
      </c>
      <c r="C44">
        <v>50</v>
      </c>
      <c r="D44" t="str">
        <f t="shared" si="0"/>
        <v>05000US01083</v>
      </c>
      <c r="E44" t="s">
        <v>65</v>
      </c>
      <c r="F44" t="str">
        <f t="shared" si="1"/>
        <v>Limestone</v>
      </c>
      <c r="G44" t="str">
        <f t="shared" si="2"/>
        <v>Alabama</v>
      </c>
      <c r="H44">
        <v>82782</v>
      </c>
      <c r="I44">
        <v>82782</v>
      </c>
      <c r="J44">
        <v>83162</v>
      </c>
      <c r="K44">
        <v>85571</v>
      </c>
      <c r="L44">
        <v>87368</v>
      </c>
      <c r="M44">
        <v>88904</v>
      </c>
      <c r="N44">
        <v>90640</v>
      </c>
      <c r="O44">
        <v>91622</v>
      </c>
      <c r="P44" s="2">
        <v>92753</v>
      </c>
      <c r="Q44" s="1" t="s">
        <v>3326</v>
      </c>
      <c r="T44" t="s">
        <v>3205</v>
      </c>
      <c r="U44" s="2">
        <f t="shared" si="12"/>
        <v>88</v>
      </c>
      <c r="V44" s="2">
        <f t="shared" si="13"/>
        <v>11614373</v>
      </c>
      <c r="W44"/>
      <c r="AB44" s="8" t="s">
        <v>3306</v>
      </c>
      <c r="AC44" s="2" t="s">
        <v>3305</v>
      </c>
      <c r="AD44" s="2">
        <f t="shared" si="11"/>
        <v>6465309</v>
      </c>
      <c r="AE44" s="3">
        <f t="shared" si="9"/>
        <v>4.2688101275984873E-4</v>
      </c>
      <c r="AF44" s="2">
        <f t="shared" si="10"/>
        <v>2758.7400000002235</v>
      </c>
      <c r="AI44" t="s">
        <v>3303</v>
      </c>
      <c r="AJ44" s="2" t="s">
        <v>3299</v>
      </c>
      <c r="AK44" s="2">
        <v>6460477</v>
      </c>
      <c r="AL44" t="s">
        <v>3299</v>
      </c>
      <c r="AM44">
        <v>6460477</v>
      </c>
      <c r="AN44" s="2">
        <f t="shared" si="6"/>
        <v>0</v>
      </c>
    </row>
    <row r="45" spans="1:40" x14ac:dyDescent="0.2">
      <c r="A45" t="s">
        <v>4512</v>
      </c>
      <c r="B45">
        <v>1085</v>
      </c>
      <c r="C45">
        <v>50</v>
      </c>
      <c r="D45" t="str">
        <f t="shared" si="0"/>
        <v>05000US01085</v>
      </c>
      <c r="E45" t="s">
        <v>66</v>
      </c>
      <c r="F45" t="str">
        <f t="shared" si="1"/>
        <v>Lowndes</v>
      </c>
      <c r="G45" t="str">
        <f t="shared" si="2"/>
        <v>Alabama</v>
      </c>
      <c r="H45">
        <v>11299</v>
      </c>
      <c r="I45">
        <v>11289</v>
      </c>
      <c r="J45">
        <v>11278</v>
      </c>
      <c r="K45">
        <v>11117</v>
      </c>
      <c r="L45">
        <v>10835</v>
      </c>
      <c r="M45">
        <v>10685</v>
      </c>
      <c r="N45">
        <v>10524</v>
      </c>
      <c r="O45">
        <v>10422</v>
      </c>
      <c r="P45" s="2">
        <v>10358</v>
      </c>
      <c r="Q45" s="11" t="s">
        <v>3319</v>
      </c>
      <c r="T45" t="s">
        <v>3206</v>
      </c>
      <c r="U45" s="2">
        <f t="shared" si="12"/>
        <v>77</v>
      </c>
      <c r="V45" s="2">
        <f t="shared" si="13"/>
        <v>3923561</v>
      </c>
      <c r="W45"/>
      <c r="AB45" s="8" t="s">
        <v>3307</v>
      </c>
      <c r="AC45" s="2" t="s">
        <v>3304</v>
      </c>
      <c r="AD45" s="2">
        <f t="shared" si="11"/>
        <v>6456533</v>
      </c>
      <c r="AE45" s="3">
        <f t="shared" si="9"/>
        <v>-9.3109682059165546E-4</v>
      </c>
      <c r="AF45" s="2">
        <f t="shared" si="10"/>
        <v>-6017.2599999997765</v>
      </c>
      <c r="AI45" t="s">
        <v>3290</v>
      </c>
      <c r="AJ45" s="2" t="s">
        <v>3289</v>
      </c>
      <c r="AK45" s="2">
        <v>6467302</v>
      </c>
      <c r="AL45" t="s">
        <v>3289</v>
      </c>
      <c r="AM45">
        <v>6467302</v>
      </c>
      <c r="AN45" s="2">
        <f t="shared" si="6"/>
        <v>0</v>
      </c>
    </row>
    <row r="46" spans="1:40" x14ac:dyDescent="0.2">
      <c r="A46" t="s">
        <v>4513</v>
      </c>
      <c r="B46">
        <v>1087</v>
      </c>
      <c r="C46">
        <v>50</v>
      </c>
      <c r="D46" t="str">
        <f t="shared" si="0"/>
        <v>05000US01087</v>
      </c>
      <c r="E46" t="s">
        <v>67</v>
      </c>
      <c r="F46" t="str">
        <f t="shared" si="1"/>
        <v>Macon</v>
      </c>
      <c r="G46" t="str">
        <f t="shared" si="2"/>
        <v>Alabama</v>
      </c>
      <c r="H46">
        <v>21452</v>
      </c>
      <c r="I46">
        <v>21448</v>
      </c>
      <c r="J46">
        <v>21499</v>
      </c>
      <c r="K46">
        <v>21317</v>
      </c>
      <c r="L46">
        <v>20632</v>
      </c>
      <c r="M46">
        <v>20016</v>
      </c>
      <c r="N46">
        <v>19594</v>
      </c>
      <c r="O46">
        <v>19215</v>
      </c>
      <c r="P46" s="2">
        <v>18963</v>
      </c>
      <c r="Q46" s="11" t="s">
        <v>3319</v>
      </c>
      <c r="T46" t="s">
        <v>3207</v>
      </c>
      <c r="U46" s="2">
        <f t="shared" si="12"/>
        <v>36</v>
      </c>
      <c r="V46" s="2">
        <f t="shared" si="13"/>
        <v>4093465</v>
      </c>
      <c r="W46"/>
      <c r="AB46" s="8" t="s">
        <v>3309</v>
      </c>
      <c r="AC46" s="2" t="s">
        <v>3308</v>
      </c>
      <c r="AD46" s="2">
        <f t="shared" si="11"/>
        <v>6459088</v>
      </c>
      <c r="AE46" s="3">
        <f t="shared" si="9"/>
        <v>-5.3574206167949806E-4</v>
      </c>
      <c r="AF46" s="2">
        <f t="shared" si="10"/>
        <v>-3462.2599999997765</v>
      </c>
      <c r="AI46" t="s">
        <v>3256</v>
      </c>
      <c r="AJ46" s="2" t="s">
        <v>3255</v>
      </c>
      <c r="AK46" s="2">
        <v>6465094</v>
      </c>
      <c r="AL46" t="s">
        <v>3255</v>
      </c>
      <c r="AM46">
        <v>6465094</v>
      </c>
      <c r="AN46" s="2">
        <f t="shared" si="6"/>
        <v>0</v>
      </c>
    </row>
    <row r="47" spans="1:40" x14ac:dyDescent="0.2">
      <c r="A47" t="s">
        <v>4514</v>
      </c>
      <c r="B47">
        <v>1089</v>
      </c>
      <c r="C47">
        <v>50</v>
      </c>
      <c r="D47" t="str">
        <f t="shared" si="0"/>
        <v>05000US01089</v>
      </c>
      <c r="E47" t="s">
        <v>68</v>
      </c>
      <c r="F47" t="str">
        <f t="shared" si="1"/>
        <v>Madison</v>
      </c>
      <c r="G47" t="str">
        <f t="shared" si="2"/>
        <v>Alabama</v>
      </c>
      <c r="H47">
        <v>334811</v>
      </c>
      <c r="I47">
        <v>334811</v>
      </c>
      <c r="J47">
        <v>336149</v>
      </c>
      <c r="K47">
        <v>339594</v>
      </c>
      <c r="L47">
        <v>342773</v>
      </c>
      <c r="M47">
        <v>346704</v>
      </c>
      <c r="N47">
        <v>350121</v>
      </c>
      <c r="O47">
        <v>353302</v>
      </c>
      <c r="P47" s="2">
        <v>356967</v>
      </c>
      <c r="Q47" s="1" t="s">
        <v>3326</v>
      </c>
      <c r="T47" t="s">
        <v>3208</v>
      </c>
      <c r="U47" s="2">
        <f t="shared" si="12"/>
        <v>67</v>
      </c>
      <c r="V47" s="2">
        <f t="shared" si="13"/>
        <v>12784227</v>
      </c>
      <c r="W47"/>
      <c r="AB47" s="8" t="s">
        <v>3312</v>
      </c>
      <c r="AC47" s="2" t="s">
        <v>3311</v>
      </c>
      <c r="AD47" s="2">
        <f t="shared" si="11"/>
        <v>6463117</v>
      </c>
      <c r="AE47" s="3">
        <f t="shared" si="9"/>
        <v>8.7696029771414658E-5</v>
      </c>
      <c r="AF47" s="2">
        <f t="shared" si="10"/>
        <v>566.74000000022352</v>
      </c>
      <c r="AI47" t="s">
        <v>3281</v>
      </c>
      <c r="AJ47" s="2" t="s">
        <v>3280</v>
      </c>
      <c r="AK47" s="2">
        <v>6459706</v>
      </c>
      <c r="AL47" t="s">
        <v>3280</v>
      </c>
      <c r="AM47">
        <v>6459706</v>
      </c>
      <c r="AN47" s="2">
        <f t="shared" si="6"/>
        <v>0</v>
      </c>
    </row>
    <row r="48" spans="1:40" x14ac:dyDescent="0.2">
      <c r="A48" t="s">
        <v>4515</v>
      </c>
      <c r="B48">
        <v>1091</v>
      </c>
      <c r="C48">
        <v>50</v>
      </c>
      <c r="D48" t="str">
        <f t="shared" si="0"/>
        <v>05000US01091</v>
      </c>
      <c r="E48" t="s">
        <v>69</v>
      </c>
      <c r="F48" t="str">
        <f t="shared" si="1"/>
        <v>Marengo</v>
      </c>
      <c r="G48" t="str">
        <f t="shared" si="2"/>
        <v>Alabama</v>
      </c>
      <c r="H48">
        <v>21027</v>
      </c>
      <c r="I48">
        <v>21036</v>
      </c>
      <c r="J48">
        <v>20953</v>
      </c>
      <c r="K48">
        <v>20728</v>
      </c>
      <c r="L48">
        <v>20451</v>
      </c>
      <c r="M48">
        <v>20208</v>
      </c>
      <c r="N48">
        <v>20086</v>
      </c>
      <c r="O48">
        <v>19912</v>
      </c>
      <c r="P48" s="2">
        <v>19673</v>
      </c>
      <c r="Q48" s="11" t="s">
        <v>3319</v>
      </c>
      <c r="T48" t="s">
        <v>3209</v>
      </c>
      <c r="U48" s="2">
        <f t="shared" si="12"/>
        <v>5</v>
      </c>
      <c r="V48" s="2">
        <f t="shared" si="13"/>
        <v>1056426</v>
      </c>
      <c r="W48"/>
      <c r="AB48" s="8" t="s">
        <v>3315</v>
      </c>
      <c r="AC48" s="2" t="s">
        <v>3313</v>
      </c>
      <c r="AD48" s="2">
        <f t="shared" si="11"/>
        <v>6465674</v>
      </c>
      <c r="AE48" s="3">
        <f t="shared" si="9"/>
        <v>4.8336026403301405E-4</v>
      </c>
      <c r="AF48" s="2">
        <f t="shared" si="10"/>
        <v>3123.7400000002235</v>
      </c>
      <c r="AI48" t="s">
        <v>3277</v>
      </c>
      <c r="AJ48" s="2" t="s">
        <v>3271</v>
      </c>
      <c r="AK48" s="2">
        <v>6463650</v>
      </c>
      <c r="AL48" t="s">
        <v>3271</v>
      </c>
      <c r="AM48">
        <v>6485723</v>
      </c>
      <c r="AN48" s="2">
        <f t="shared" si="6"/>
        <v>-22073</v>
      </c>
    </row>
    <row r="49" spans="1:40" x14ac:dyDescent="0.2">
      <c r="A49" t="s">
        <v>4516</v>
      </c>
      <c r="B49">
        <v>1093</v>
      </c>
      <c r="C49">
        <v>50</v>
      </c>
      <c r="D49" t="str">
        <f t="shared" si="0"/>
        <v>05000US01093</v>
      </c>
      <c r="E49" t="s">
        <v>70</v>
      </c>
      <c r="F49" t="str">
        <f t="shared" si="1"/>
        <v>Marion</v>
      </c>
      <c r="G49" t="str">
        <f t="shared" si="2"/>
        <v>Alabama</v>
      </c>
      <c r="H49">
        <v>30776</v>
      </c>
      <c r="I49">
        <v>30776</v>
      </c>
      <c r="J49">
        <v>30798</v>
      </c>
      <c r="K49">
        <v>30725</v>
      </c>
      <c r="L49">
        <v>30520</v>
      </c>
      <c r="M49">
        <v>30283</v>
      </c>
      <c r="N49">
        <v>30250</v>
      </c>
      <c r="O49">
        <v>30145</v>
      </c>
      <c r="P49" s="2">
        <v>29998</v>
      </c>
      <c r="Q49" s="1" t="s">
        <v>3326</v>
      </c>
      <c r="T49" t="s">
        <v>3210</v>
      </c>
      <c r="U49" s="2">
        <f t="shared" si="12"/>
        <v>46</v>
      </c>
      <c r="V49" s="2">
        <f t="shared" si="13"/>
        <v>4961119</v>
      </c>
      <c r="W49"/>
      <c r="AB49" s="8" t="s">
        <v>3316</v>
      </c>
      <c r="AC49" s="2" t="s">
        <v>3314</v>
      </c>
      <c r="AD49" s="2">
        <f t="shared" si="11"/>
        <v>6459686</v>
      </c>
      <c r="AE49" s="3">
        <f t="shared" si="9"/>
        <v>-4.4320893219633955E-4</v>
      </c>
      <c r="AF49" s="2">
        <f t="shared" si="10"/>
        <v>-2864.2599999997765</v>
      </c>
      <c r="AI49" t="s">
        <v>3246</v>
      </c>
      <c r="AJ49" s="2" t="s">
        <v>3236</v>
      </c>
      <c r="AK49" s="2">
        <v>6454978</v>
      </c>
      <c r="AL49" t="s">
        <v>3236</v>
      </c>
      <c r="AM49">
        <v>6454978</v>
      </c>
      <c r="AN49" s="2">
        <f t="shared" si="6"/>
        <v>0</v>
      </c>
    </row>
    <row r="50" spans="1:40" x14ac:dyDescent="0.2">
      <c r="A50" t="s">
        <v>4517</v>
      </c>
      <c r="B50">
        <v>1095</v>
      </c>
      <c r="C50">
        <v>50</v>
      </c>
      <c r="D50" t="str">
        <f t="shared" si="0"/>
        <v>05000US01095</v>
      </c>
      <c r="E50" t="s">
        <v>71</v>
      </c>
      <c r="F50" t="str">
        <f t="shared" si="1"/>
        <v>Marshall</v>
      </c>
      <c r="G50" t="str">
        <f t="shared" si="2"/>
        <v>Alabama</v>
      </c>
      <c r="H50">
        <v>93019</v>
      </c>
      <c r="I50">
        <v>93019</v>
      </c>
      <c r="J50">
        <v>93150</v>
      </c>
      <c r="K50">
        <v>93885</v>
      </c>
      <c r="L50">
        <v>94182</v>
      </c>
      <c r="M50">
        <v>94318</v>
      </c>
      <c r="N50">
        <v>94320</v>
      </c>
      <c r="O50">
        <v>94693</v>
      </c>
      <c r="P50" s="2">
        <v>95157</v>
      </c>
      <c r="Q50" s="1" t="s">
        <v>3326</v>
      </c>
      <c r="T50" t="s">
        <v>3211</v>
      </c>
      <c r="U50" s="2">
        <f t="shared" si="12"/>
        <v>66</v>
      </c>
      <c r="V50" s="2">
        <f t="shared" si="13"/>
        <v>865454</v>
      </c>
      <c r="W50"/>
      <c r="AB50" s="8" t="s">
        <v>3318</v>
      </c>
      <c r="AC50" s="2" t="s">
        <v>3310</v>
      </c>
      <c r="AD50" s="2">
        <f t="shared" si="11"/>
        <v>6460365</v>
      </c>
      <c r="AE50" s="3">
        <f t="shared" si="9"/>
        <v>-3.3814205106077994E-4</v>
      </c>
      <c r="AF50" s="2">
        <f t="shared" si="10"/>
        <v>-2185.2599999997765</v>
      </c>
      <c r="AI50" t="s">
        <v>3268</v>
      </c>
      <c r="AJ50" s="2" t="s">
        <v>3267</v>
      </c>
      <c r="AK50" s="2">
        <v>6458177</v>
      </c>
      <c r="AL50" t="s">
        <v>3267</v>
      </c>
      <c r="AM50">
        <v>6458177</v>
      </c>
      <c r="AN50" s="2">
        <f t="shared" si="6"/>
        <v>0</v>
      </c>
    </row>
    <row r="51" spans="1:40" x14ac:dyDescent="0.2">
      <c r="A51" t="s">
        <v>4518</v>
      </c>
      <c r="B51">
        <v>1097</v>
      </c>
      <c r="C51">
        <v>50</v>
      </c>
      <c r="D51" t="str">
        <f t="shared" si="0"/>
        <v>05000US01097</v>
      </c>
      <c r="E51" t="s">
        <v>72</v>
      </c>
      <c r="F51" t="str">
        <f t="shared" si="1"/>
        <v>Mobile</v>
      </c>
      <c r="G51" t="str">
        <f t="shared" si="2"/>
        <v>Alabama</v>
      </c>
      <c r="H51">
        <v>412992</v>
      </c>
      <c r="I51">
        <v>413143</v>
      </c>
      <c r="J51">
        <v>413369</v>
      </c>
      <c r="K51">
        <v>413178</v>
      </c>
      <c r="L51">
        <v>413760</v>
      </c>
      <c r="M51">
        <v>413884</v>
      </c>
      <c r="N51">
        <v>414342</v>
      </c>
      <c r="O51">
        <v>414634</v>
      </c>
      <c r="P51" s="2">
        <v>414836</v>
      </c>
      <c r="Q51" s="11" t="s">
        <v>3319</v>
      </c>
      <c r="T51" t="s">
        <v>3212</v>
      </c>
      <c r="U51" s="2">
        <f t="shared" si="12"/>
        <v>95</v>
      </c>
      <c r="V51" s="2">
        <f t="shared" si="13"/>
        <v>6651194</v>
      </c>
      <c r="W51"/>
      <c r="AB51" s="8" t="s">
        <v>3323</v>
      </c>
      <c r="AC51" s="2" t="s">
        <v>3324</v>
      </c>
      <c r="AD51" s="2">
        <f t="shared" si="11"/>
        <v>6465706</v>
      </c>
      <c r="AE51" s="3">
        <f t="shared" si="9"/>
        <v>4.8831186962408613E-4</v>
      </c>
      <c r="AF51" s="2">
        <f t="shared" si="10"/>
        <v>3155.7400000002235</v>
      </c>
      <c r="AI51" t="s">
        <v>3279</v>
      </c>
      <c r="AJ51" s="2" t="s">
        <v>3278</v>
      </c>
      <c r="AK51" s="2">
        <v>6460938</v>
      </c>
      <c r="AL51" t="s">
        <v>3278</v>
      </c>
      <c r="AM51">
        <v>6460938</v>
      </c>
      <c r="AN51" s="2">
        <f t="shared" si="6"/>
        <v>0</v>
      </c>
    </row>
    <row r="52" spans="1:40" x14ac:dyDescent="0.2">
      <c r="A52" t="s">
        <v>4519</v>
      </c>
      <c r="B52">
        <v>1099</v>
      </c>
      <c r="C52">
        <v>50</v>
      </c>
      <c r="D52" t="str">
        <f t="shared" si="0"/>
        <v>05000US01099</v>
      </c>
      <c r="E52" t="s">
        <v>73</v>
      </c>
      <c r="F52" t="str">
        <f t="shared" si="1"/>
        <v>Monroe</v>
      </c>
      <c r="G52" t="str">
        <f t="shared" si="2"/>
        <v>Alabama</v>
      </c>
      <c r="H52">
        <v>23068</v>
      </c>
      <c r="I52">
        <v>23070</v>
      </c>
      <c r="J52">
        <v>22987</v>
      </c>
      <c r="K52">
        <v>22795</v>
      </c>
      <c r="L52">
        <v>22593</v>
      </c>
      <c r="M52">
        <v>22154</v>
      </c>
      <c r="N52">
        <v>21902</v>
      </c>
      <c r="O52">
        <v>21697</v>
      </c>
      <c r="P52" s="2">
        <v>21530</v>
      </c>
      <c r="Q52" s="11" t="s">
        <v>3319</v>
      </c>
      <c r="T52" t="s">
        <v>3213</v>
      </c>
      <c r="U52" s="2">
        <f t="shared" si="12"/>
        <v>254</v>
      </c>
      <c r="V52" s="2">
        <f t="shared" si="13"/>
        <v>27862596</v>
      </c>
      <c r="W52"/>
      <c r="AB52" s="8" t="s">
        <v>3320</v>
      </c>
      <c r="AC52" s="2" t="s">
        <v>3319</v>
      </c>
      <c r="AD52" s="2">
        <f t="shared" si="11"/>
        <v>6462658</v>
      </c>
      <c r="AE52" s="3">
        <f t="shared" si="9"/>
        <v>1.6671437074475228E-5</v>
      </c>
      <c r="AF52" s="2">
        <f t="shared" si="10"/>
        <v>107.74000000022352</v>
      </c>
      <c r="AI52" t="s">
        <v>3282</v>
      </c>
      <c r="AJ52" s="2" t="s">
        <v>3276</v>
      </c>
      <c r="AK52" s="2">
        <v>6461339</v>
      </c>
      <c r="AL52" t="s">
        <v>3276</v>
      </c>
      <c r="AM52">
        <v>6461339</v>
      </c>
      <c r="AN52" s="2">
        <f t="shared" si="6"/>
        <v>0</v>
      </c>
    </row>
    <row r="53" spans="1:40" x14ac:dyDescent="0.2">
      <c r="A53" t="s">
        <v>4520</v>
      </c>
      <c r="B53">
        <v>1101</v>
      </c>
      <c r="C53">
        <v>50</v>
      </c>
      <c r="D53" t="str">
        <f t="shared" si="0"/>
        <v>05000US01101</v>
      </c>
      <c r="E53" t="s">
        <v>74</v>
      </c>
      <c r="F53" t="str">
        <f t="shared" si="1"/>
        <v>Montgomery</v>
      </c>
      <c r="G53" t="str">
        <f t="shared" si="2"/>
        <v>Alabama</v>
      </c>
      <c r="H53">
        <v>229363</v>
      </c>
      <c r="I53">
        <v>229385</v>
      </c>
      <c r="J53">
        <v>229554</v>
      </c>
      <c r="K53">
        <v>229174</v>
      </c>
      <c r="L53">
        <v>228708</v>
      </c>
      <c r="M53">
        <v>227841</v>
      </c>
      <c r="N53">
        <v>227193</v>
      </c>
      <c r="O53">
        <v>226868</v>
      </c>
      <c r="P53" s="2">
        <v>226349</v>
      </c>
      <c r="Q53" s="11" t="s">
        <v>3319</v>
      </c>
      <c r="T53" t="s">
        <v>3214</v>
      </c>
      <c r="U53" s="2">
        <f t="shared" si="12"/>
        <v>29</v>
      </c>
      <c r="V53" s="2">
        <f t="shared" si="13"/>
        <v>3051217</v>
      </c>
      <c r="W53"/>
      <c r="AB53" s="8" t="s">
        <v>3321</v>
      </c>
      <c r="AC53" s="2" t="s">
        <v>3292</v>
      </c>
      <c r="AD53" s="2">
        <f t="shared" si="11"/>
        <v>6455166</v>
      </c>
      <c r="AE53" s="3">
        <f t="shared" si="9"/>
        <v>-1.1426232219352637E-3</v>
      </c>
      <c r="AF53" s="2">
        <f t="shared" si="10"/>
        <v>-7384.2599999997765</v>
      </c>
      <c r="AI53" t="s">
        <v>3260</v>
      </c>
      <c r="AJ53" s="2" t="s">
        <v>3259</v>
      </c>
      <c r="AK53" s="2">
        <v>6463601</v>
      </c>
      <c r="AL53" t="s">
        <v>3259</v>
      </c>
      <c r="AM53">
        <v>6463601</v>
      </c>
      <c r="AN53" s="2">
        <f t="shared" si="6"/>
        <v>0</v>
      </c>
    </row>
    <row r="54" spans="1:40" x14ac:dyDescent="0.2">
      <c r="A54" t="s">
        <v>4521</v>
      </c>
      <c r="B54">
        <v>1103</v>
      </c>
      <c r="C54">
        <v>50</v>
      </c>
      <c r="D54" t="str">
        <f t="shared" si="0"/>
        <v>05000US01103</v>
      </c>
      <c r="E54" t="s">
        <v>75</v>
      </c>
      <c r="F54" t="str">
        <f t="shared" si="1"/>
        <v>Morgan</v>
      </c>
      <c r="G54" t="str">
        <f t="shared" si="2"/>
        <v>Alabama</v>
      </c>
      <c r="H54">
        <v>119490</v>
      </c>
      <c r="I54">
        <v>119486</v>
      </c>
      <c r="J54">
        <v>119610</v>
      </c>
      <c r="K54">
        <v>119988</v>
      </c>
      <c r="L54">
        <v>120123</v>
      </c>
      <c r="M54">
        <v>119652</v>
      </c>
      <c r="N54">
        <v>119602</v>
      </c>
      <c r="O54">
        <v>119387</v>
      </c>
      <c r="P54" s="2">
        <v>119012</v>
      </c>
      <c r="Q54" s="1" t="s">
        <v>3326</v>
      </c>
      <c r="T54" t="s">
        <v>3215</v>
      </c>
      <c r="U54" s="2">
        <f t="shared" si="12"/>
        <v>14</v>
      </c>
      <c r="V54" s="2">
        <f t="shared" si="13"/>
        <v>624594</v>
      </c>
      <c r="W54"/>
      <c r="AB54" s="8" t="s">
        <v>3322</v>
      </c>
      <c r="AC54" s="2" t="s">
        <v>3317</v>
      </c>
      <c r="AD54" s="2">
        <f t="shared" si="11"/>
        <v>6467123</v>
      </c>
      <c r="AE54" s="3">
        <f t="shared" si="9"/>
        <v>7.0757515470374439E-4</v>
      </c>
      <c r="AF54" s="2">
        <f t="shared" si="10"/>
        <v>4572.7400000002235</v>
      </c>
      <c r="AI54" t="s">
        <v>3291</v>
      </c>
      <c r="AJ54" s="2" t="s">
        <v>3272</v>
      </c>
      <c r="AK54" s="2">
        <v>6458519</v>
      </c>
      <c r="AL54" t="s">
        <v>3272</v>
      </c>
      <c r="AM54">
        <v>6458519</v>
      </c>
      <c r="AN54" s="2">
        <f t="shared" si="6"/>
        <v>0</v>
      </c>
    </row>
    <row r="55" spans="1:40" x14ac:dyDescent="0.2">
      <c r="A55" t="s">
        <v>4522</v>
      </c>
      <c r="B55">
        <v>1105</v>
      </c>
      <c r="C55">
        <v>50</v>
      </c>
      <c r="D55" t="str">
        <f t="shared" si="0"/>
        <v>05000US01105</v>
      </c>
      <c r="E55" t="s">
        <v>76</v>
      </c>
      <c r="F55" t="str">
        <f t="shared" si="1"/>
        <v>Perry</v>
      </c>
      <c r="G55" t="str">
        <f t="shared" si="2"/>
        <v>Alabama</v>
      </c>
      <c r="H55">
        <v>10591</v>
      </c>
      <c r="I55">
        <v>10581</v>
      </c>
      <c r="J55">
        <v>10543</v>
      </c>
      <c r="K55">
        <v>10518</v>
      </c>
      <c r="L55">
        <v>10184</v>
      </c>
      <c r="M55">
        <v>9995</v>
      </c>
      <c r="N55">
        <v>9842</v>
      </c>
      <c r="O55">
        <v>9683</v>
      </c>
      <c r="P55" s="2">
        <v>9574</v>
      </c>
      <c r="Q55" s="11" t="s">
        <v>3319</v>
      </c>
      <c r="T55" t="s">
        <v>3216</v>
      </c>
      <c r="U55" s="2">
        <f t="shared" si="12"/>
        <v>133</v>
      </c>
      <c r="V55" s="2">
        <f t="shared" si="13"/>
        <v>8411808</v>
      </c>
      <c r="W55"/>
    </row>
    <row r="56" spans="1:40" x14ac:dyDescent="0.2">
      <c r="A56" t="s">
        <v>4523</v>
      </c>
      <c r="B56">
        <v>1107</v>
      </c>
      <c r="C56">
        <v>50</v>
      </c>
      <c r="D56" t="str">
        <f t="shared" si="0"/>
        <v>05000US01107</v>
      </c>
      <c r="E56" t="s">
        <v>77</v>
      </c>
      <c r="F56" t="str">
        <f t="shared" si="1"/>
        <v>Pickens</v>
      </c>
      <c r="G56" t="str">
        <f t="shared" si="2"/>
        <v>Alabama</v>
      </c>
      <c r="H56">
        <v>19746</v>
      </c>
      <c r="I56">
        <v>19746</v>
      </c>
      <c r="J56">
        <v>19717</v>
      </c>
      <c r="K56">
        <v>19366</v>
      </c>
      <c r="L56">
        <v>19359</v>
      </c>
      <c r="M56">
        <v>19370</v>
      </c>
      <c r="N56">
        <v>20332</v>
      </c>
      <c r="O56">
        <v>20827</v>
      </c>
      <c r="P56" s="2">
        <v>20324</v>
      </c>
      <c r="Q56" s="1" t="s">
        <v>3319</v>
      </c>
      <c r="T56" t="s">
        <v>3167</v>
      </c>
      <c r="U56" s="2">
        <f t="shared" si="12"/>
        <v>39</v>
      </c>
      <c r="V56" s="2">
        <f t="shared" si="13"/>
        <v>7288000</v>
      </c>
      <c r="W56"/>
    </row>
    <row r="57" spans="1:40" x14ac:dyDescent="0.2">
      <c r="A57" t="s">
        <v>4524</v>
      </c>
      <c r="B57">
        <v>1109</v>
      </c>
      <c r="C57">
        <v>50</v>
      </c>
      <c r="D57" t="str">
        <f t="shared" si="0"/>
        <v>05000US01109</v>
      </c>
      <c r="E57" t="s">
        <v>78</v>
      </c>
      <c r="F57" t="str">
        <f t="shared" si="1"/>
        <v>Pike</v>
      </c>
      <c r="G57" t="str">
        <f t="shared" si="2"/>
        <v>Alabama</v>
      </c>
      <c r="H57">
        <v>32899</v>
      </c>
      <c r="I57">
        <v>32899</v>
      </c>
      <c r="J57">
        <v>32964</v>
      </c>
      <c r="K57">
        <v>32999</v>
      </c>
      <c r="L57">
        <v>33113</v>
      </c>
      <c r="M57">
        <v>33592</v>
      </c>
      <c r="N57">
        <v>33020</v>
      </c>
      <c r="O57">
        <v>33376</v>
      </c>
      <c r="P57" s="2">
        <v>33286</v>
      </c>
      <c r="Q57" s="11" t="s">
        <v>3319</v>
      </c>
      <c r="T57" t="s">
        <v>3217</v>
      </c>
      <c r="U57" s="2">
        <f t="shared" si="12"/>
        <v>55</v>
      </c>
      <c r="V57" s="2">
        <f t="shared" si="13"/>
        <v>1831102</v>
      </c>
      <c r="W57"/>
    </row>
    <row r="58" spans="1:40" x14ac:dyDescent="0.2">
      <c r="A58" t="s">
        <v>4525</v>
      </c>
      <c r="B58">
        <v>1111</v>
      </c>
      <c r="C58">
        <v>50</v>
      </c>
      <c r="D58" t="str">
        <f t="shared" si="0"/>
        <v>05000US01111</v>
      </c>
      <c r="E58" t="s">
        <v>79</v>
      </c>
      <c r="F58" t="str">
        <f t="shared" si="1"/>
        <v>Randolph</v>
      </c>
      <c r="G58" t="str">
        <f t="shared" si="2"/>
        <v>Alabama</v>
      </c>
      <c r="H58">
        <v>22913</v>
      </c>
      <c r="I58">
        <v>22914</v>
      </c>
      <c r="J58">
        <v>22893</v>
      </c>
      <c r="K58">
        <v>22807</v>
      </c>
      <c r="L58">
        <v>22623</v>
      </c>
      <c r="M58">
        <v>22629</v>
      </c>
      <c r="N58">
        <v>22468</v>
      </c>
      <c r="O58">
        <v>22703</v>
      </c>
      <c r="P58" s="2">
        <v>22652</v>
      </c>
      <c r="Q58" s="10" t="s">
        <v>3319</v>
      </c>
      <c r="T58" t="s">
        <v>3218</v>
      </c>
      <c r="U58" s="2">
        <f t="shared" si="12"/>
        <v>72</v>
      </c>
      <c r="V58" s="2">
        <f t="shared" si="13"/>
        <v>5778708</v>
      </c>
      <c r="W58"/>
    </row>
    <row r="59" spans="1:40" x14ac:dyDescent="0.2">
      <c r="A59" t="s">
        <v>4526</v>
      </c>
      <c r="B59">
        <v>1113</v>
      </c>
      <c r="C59">
        <v>50</v>
      </c>
      <c r="D59" t="str">
        <f t="shared" si="0"/>
        <v>05000US01113</v>
      </c>
      <c r="E59" t="s">
        <v>80</v>
      </c>
      <c r="F59" t="str">
        <f t="shared" si="1"/>
        <v>Russell</v>
      </c>
      <c r="G59" t="str">
        <f t="shared" si="2"/>
        <v>Alabama</v>
      </c>
      <c r="H59">
        <v>52947</v>
      </c>
      <c r="I59">
        <v>52951</v>
      </c>
      <c r="J59">
        <v>53305</v>
      </c>
      <c r="K59">
        <v>54891</v>
      </c>
      <c r="L59">
        <v>57626</v>
      </c>
      <c r="M59">
        <v>59240</v>
      </c>
      <c r="N59">
        <v>59282</v>
      </c>
      <c r="O59">
        <v>58858</v>
      </c>
      <c r="P59" s="2">
        <v>58172</v>
      </c>
      <c r="Q59" s="11" t="s">
        <v>3319</v>
      </c>
      <c r="T59" t="s">
        <v>3219</v>
      </c>
      <c r="U59" s="2">
        <f t="shared" si="12"/>
        <v>23</v>
      </c>
      <c r="V59" s="2">
        <f t="shared" si="13"/>
        <v>585501</v>
      </c>
      <c r="W59"/>
    </row>
    <row r="60" spans="1:40" x14ac:dyDescent="0.2">
      <c r="A60" t="s">
        <v>4527</v>
      </c>
      <c r="B60">
        <v>1115</v>
      </c>
      <c r="C60">
        <v>50</v>
      </c>
      <c r="D60" t="str">
        <f t="shared" si="0"/>
        <v>05000US01115</v>
      </c>
      <c r="E60" t="s">
        <v>81</v>
      </c>
      <c r="F60" t="str">
        <f t="shared" si="1"/>
        <v>St. Clair</v>
      </c>
      <c r="G60" t="str">
        <f t="shared" si="2"/>
        <v>Alabama</v>
      </c>
      <c r="H60">
        <v>83593</v>
      </c>
      <c r="I60">
        <v>83593</v>
      </c>
      <c r="J60">
        <v>83816</v>
      </c>
      <c r="K60">
        <v>84351</v>
      </c>
      <c r="L60">
        <v>85168</v>
      </c>
      <c r="M60">
        <v>86225</v>
      </c>
      <c r="N60">
        <v>86482</v>
      </c>
      <c r="O60">
        <v>86986</v>
      </c>
      <c r="P60" s="2">
        <v>88019</v>
      </c>
      <c r="Q60" s="1" t="s">
        <v>3326</v>
      </c>
    </row>
    <row r="61" spans="1:40" x14ac:dyDescent="0.2">
      <c r="A61" t="s">
        <v>4528</v>
      </c>
      <c r="B61">
        <v>1117</v>
      </c>
      <c r="C61">
        <v>50</v>
      </c>
      <c r="D61" t="str">
        <f t="shared" si="0"/>
        <v>05000US01117</v>
      </c>
      <c r="E61" t="s">
        <v>82</v>
      </c>
      <c r="F61" t="str">
        <f t="shared" si="1"/>
        <v>Shelby</v>
      </c>
      <c r="G61" t="str">
        <f t="shared" si="2"/>
        <v>Alabama</v>
      </c>
      <c r="H61">
        <v>195085</v>
      </c>
      <c r="I61">
        <v>195218</v>
      </c>
      <c r="J61">
        <v>196053</v>
      </c>
      <c r="K61">
        <v>197975</v>
      </c>
      <c r="L61">
        <v>200789</v>
      </c>
      <c r="M61">
        <v>203825</v>
      </c>
      <c r="N61">
        <v>205990</v>
      </c>
      <c r="O61">
        <v>208527</v>
      </c>
      <c r="P61" s="2">
        <v>210622</v>
      </c>
      <c r="Q61" s="10" t="s">
        <v>3319</v>
      </c>
      <c r="U61" s="2"/>
    </row>
    <row r="62" spans="1:40" x14ac:dyDescent="0.2">
      <c r="A62" t="s">
        <v>4529</v>
      </c>
      <c r="B62">
        <v>1119</v>
      </c>
      <c r="C62">
        <v>50</v>
      </c>
      <c r="D62" t="str">
        <f t="shared" si="0"/>
        <v>05000US01119</v>
      </c>
      <c r="E62" t="s">
        <v>83</v>
      </c>
      <c r="F62" t="str">
        <f t="shared" si="1"/>
        <v>Sumter</v>
      </c>
      <c r="G62" t="str">
        <f t="shared" si="2"/>
        <v>Alabama</v>
      </c>
      <c r="H62">
        <v>13763</v>
      </c>
      <c r="I62">
        <v>13763</v>
      </c>
      <c r="J62">
        <v>13742</v>
      </c>
      <c r="K62">
        <v>13512</v>
      </c>
      <c r="L62">
        <v>13448</v>
      </c>
      <c r="M62">
        <v>13409</v>
      </c>
      <c r="N62">
        <v>13283</v>
      </c>
      <c r="O62">
        <v>13244</v>
      </c>
      <c r="P62" s="2">
        <v>13040</v>
      </c>
      <c r="Q62" s="11" t="s">
        <v>3319</v>
      </c>
    </row>
    <row r="63" spans="1:40" x14ac:dyDescent="0.2">
      <c r="A63" t="s">
        <v>4530</v>
      </c>
      <c r="B63">
        <v>1121</v>
      </c>
      <c r="C63">
        <v>50</v>
      </c>
      <c r="D63" t="str">
        <f t="shared" si="0"/>
        <v>05000US01121</v>
      </c>
      <c r="E63" t="s">
        <v>84</v>
      </c>
      <c r="F63" t="str">
        <f t="shared" si="1"/>
        <v>Talladega</v>
      </c>
      <c r="G63" t="str">
        <f t="shared" si="2"/>
        <v>Alabama</v>
      </c>
      <c r="H63">
        <v>82291</v>
      </c>
      <c r="I63">
        <v>82291</v>
      </c>
      <c r="J63">
        <v>82077</v>
      </c>
      <c r="K63">
        <v>81847</v>
      </c>
      <c r="L63">
        <v>81941</v>
      </c>
      <c r="M63">
        <v>81277</v>
      </c>
      <c r="N63">
        <v>81216</v>
      </c>
      <c r="O63">
        <v>80749</v>
      </c>
      <c r="P63" s="2">
        <v>80103</v>
      </c>
      <c r="Q63" s="11" t="s">
        <v>3319</v>
      </c>
    </row>
    <row r="64" spans="1:40" x14ac:dyDescent="0.2">
      <c r="A64" t="s">
        <v>4531</v>
      </c>
      <c r="B64">
        <v>1123</v>
      </c>
      <c r="C64">
        <v>50</v>
      </c>
      <c r="D64" t="str">
        <f t="shared" si="0"/>
        <v>05000US01123</v>
      </c>
      <c r="E64" t="s">
        <v>85</v>
      </c>
      <c r="F64" t="str">
        <f t="shared" si="1"/>
        <v>Tallapoosa</v>
      </c>
      <c r="G64" t="str">
        <f t="shared" si="2"/>
        <v>Alabama</v>
      </c>
      <c r="H64">
        <v>41616</v>
      </c>
      <c r="I64">
        <v>41618</v>
      </c>
      <c r="J64">
        <v>41512</v>
      </c>
      <c r="K64">
        <v>41459</v>
      </c>
      <c r="L64">
        <v>41144</v>
      </c>
      <c r="M64">
        <v>41139</v>
      </c>
      <c r="N64">
        <v>41027</v>
      </c>
      <c r="O64">
        <v>40755</v>
      </c>
      <c r="P64" s="2">
        <v>40727</v>
      </c>
      <c r="Q64" s="11" t="s">
        <v>3319</v>
      </c>
    </row>
    <row r="65" spans="1:31" x14ac:dyDescent="0.2">
      <c r="A65" t="s">
        <v>4532</v>
      </c>
      <c r="B65">
        <v>1125</v>
      </c>
      <c r="C65">
        <v>50</v>
      </c>
      <c r="D65" t="str">
        <f t="shared" si="0"/>
        <v>05000US01125</v>
      </c>
      <c r="E65" t="s">
        <v>86</v>
      </c>
      <c r="F65" t="str">
        <f t="shared" si="1"/>
        <v>Tuscaloosa</v>
      </c>
      <c r="G65" t="str">
        <f t="shared" si="2"/>
        <v>Alabama</v>
      </c>
      <c r="H65">
        <v>194656</v>
      </c>
      <c r="I65">
        <v>194657</v>
      </c>
      <c r="J65">
        <v>194996</v>
      </c>
      <c r="K65">
        <v>196696</v>
      </c>
      <c r="L65">
        <v>198581</v>
      </c>
      <c r="M65">
        <v>200681</v>
      </c>
      <c r="N65">
        <v>202671</v>
      </c>
      <c r="O65">
        <v>204321</v>
      </c>
      <c r="P65" s="2">
        <v>206102</v>
      </c>
      <c r="Q65" s="1" t="s">
        <v>3319</v>
      </c>
      <c r="T65" s="4"/>
    </row>
    <row r="66" spans="1:31" x14ac:dyDescent="0.2">
      <c r="A66" t="s">
        <v>4533</v>
      </c>
      <c r="B66">
        <v>1127</v>
      </c>
      <c r="C66">
        <v>50</v>
      </c>
      <c r="D66" t="str">
        <f t="shared" si="0"/>
        <v>05000US01127</v>
      </c>
      <c r="E66" t="s">
        <v>87</v>
      </c>
      <c r="F66" t="str">
        <f t="shared" si="1"/>
        <v>Walker</v>
      </c>
      <c r="G66" t="str">
        <f t="shared" si="2"/>
        <v>Alabama</v>
      </c>
      <c r="H66">
        <v>67023</v>
      </c>
      <c r="I66">
        <v>67023</v>
      </c>
      <c r="J66">
        <v>67006</v>
      </c>
      <c r="K66">
        <v>66661</v>
      </c>
      <c r="L66">
        <v>66211</v>
      </c>
      <c r="M66">
        <v>65934</v>
      </c>
      <c r="N66">
        <v>65564</v>
      </c>
      <c r="O66">
        <v>65291</v>
      </c>
      <c r="P66" s="2">
        <v>64967</v>
      </c>
      <c r="Q66" s="1" t="s">
        <v>3326</v>
      </c>
      <c r="AB66" s="13"/>
      <c r="AC66" s="13"/>
    </row>
    <row r="67" spans="1:31" x14ac:dyDescent="0.2">
      <c r="A67" t="s">
        <v>4534</v>
      </c>
      <c r="B67">
        <v>1129</v>
      </c>
      <c r="C67">
        <v>50</v>
      </c>
      <c r="D67" t="str">
        <f t="shared" ref="D67:D130" si="14">_xlfn.CONCAT("05000US",TEXT(B67,"00000"))</f>
        <v>05000US01129</v>
      </c>
      <c r="E67" t="s">
        <v>88</v>
      </c>
      <c r="F67" t="str">
        <f t="shared" si="1"/>
        <v>Washington</v>
      </c>
      <c r="G67" t="str">
        <f t="shared" si="2"/>
        <v>Alabama</v>
      </c>
      <c r="H67">
        <v>17581</v>
      </c>
      <c r="I67">
        <v>17583</v>
      </c>
      <c r="J67">
        <v>17612</v>
      </c>
      <c r="K67">
        <v>17336</v>
      </c>
      <c r="L67">
        <v>17115</v>
      </c>
      <c r="M67">
        <v>16881</v>
      </c>
      <c r="N67">
        <v>16891</v>
      </c>
      <c r="O67">
        <v>16901</v>
      </c>
      <c r="P67" s="2">
        <v>16756</v>
      </c>
      <c r="Q67" s="11" t="s">
        <v>3319</v>
      </c>
      <c r="U67" s="2"/>
    </row>
    <row r="68" spans="1:31" x14ac:dyDescent="0.2">
      <c r="A68" t="s">
        <v>4535</v>
      </c>
      <c r="B68">
        <v>1131</v>
      </c>
      <c r="C68">
        <v>50</v>
      </c>
      <c r="D68" t="str">
        <f t="shared" si="14"/>
        <v>05000US01131</v>
      </c>
      <c r="E68" t="s">
        <v>89</v>
      </c>
      <c r="F68" t="str">
        <f t="shared" ref="F68:F131" si="15">MID(MID(E68,1,FIND(",",E68)-1),1,FIND(" County",MID(E68,1,FIND(",",E68)-1))-1)</f>
        <v>Wilcox</v>
      </c>
      <c r="G68" t="str">
        <f t="shared" ref="G68:G131" si="16">MID(E68,FIND(",",E68)+2,9999)</f>
        <v>Alabama</v>
      </c>
      <c r="H68">
        <v>11670</v>
      </c>
      <c r="I68">
        <v>11665</v>
      </c>
      <c r="J68">
        <v>11562</v>
      </c>
      <c r="K68">
        <v>11482</v>
      </c>
      <c r="L68">
        <v>11355</v>
      </c>
      <c r="M68">
        <v>11194</v>
      </c>
      <c r="N68">
        <v>11028</v>
      </c>
      <c r="O68">
        <v>11030</v>
      </c>
      <c r="P68" s="2">
        <v>10986</v>
      </c>
      <c r="Q68" s="11" t="s">
        <v>3319</v>
      </c>
      <c r="U68" s="2"/>
      <c r="AD68" s="2"/>
      <c r="AE68" s="2"/>
    </row>
    <row r="69" spans="1:31" x14ac:dyDescent="0.2">
      <c r="A69" t="s">
        <v>4536</v>
      </c>
      <c r="B69">
        <v>1133</v>
      </c>
      <c r="C69">
        <v>50</v>
      </c>
      <c r="D69" t="str">
        <f t="shared" si="14"/>
        <v>05000US01133</v>
      </c>
      <c r="E69" t="s">
        <v>90</v>
      </c>
      <c r="F69" t="str">
        <f t="shared" si="15"/>
        <v>Winston</v>
      </c>
      <c r="G69" t="str">
        <f t="shared" si="16"/>
        <v>Alabama</v>
      </c>
      <c r="H69">
        <v>24484</v>
      </c>
      <c r="I69">
        <v>24484</v>
      </c>
      <c r="J69">
        <v>24402</v>
      </c>
      <c r="K69">
        <v>24334</v>
      </c>
      <c r="L69">
        <v>24171</v>
      </c>
      <c r="M69">
        <v>24150</v>
      </c>
      <c r="N69">
        <v>24083</v>
      </c>
      <c r="O69">
        <v>23854</v>
      </c>
      <c r="P69" s="2">
        <v>23805</v>
      </c>
      <c r="Q69" s="11" t="s">
        <v>3276</v>
      </c>
      <c r="U69" s="2"/>
      <c r="AD69" s="2"/>
      <c r="AE69" s="2"/>
    </row>
    <row r="70" spans="1:31" x14ac:dyDescent="0.2">
      <c r="A70" t="s">
        <v>4537</v>
      </c>
      <c r="B70">
        <v>2013</v>
      </c>
      <c r="C70">
        <v>50</v>
      </c>
      <c r="D70" t="str">
        <f t="shared" si="14"/>
        <v>05000US02013</v>
      </c>
      <c r="E70" t="s">
        <v>91</v>
      </c>
      <c r="F70" t="str">
        <f>MID(MID(E70,1,FIND(",",E70)-1),1,FIND(" Borough",MID(E70,1,FIND(",",E70)-1))-1)</f>
        <v>Aleutians East</v>
      </c>
      <c r="G70" t="str">
        <f t="shared" si="16"/>
        <v>Alaska</v>
      </c>
      <c r="H70">
        <v>3141</v>
      </c>
      <c r="I70">
        <v>3141</v>
      </c>
      <c r="J70">
        <v>3169</v>
      </c>
      <c r="K70">
        <v>3251</v>
      </c>
      <c r="L70">
        <v>3285</v>
      </c>
      <c r="M70">
        <v>3302</v>
      </c>
      <c r="N70">
        <v>3296</v>
      </c>
      <c r="O70">
        <v>3317</v>
      </c>
      <c r="P70" s="2">
        <v>3296</v>
      </c>
      <c r="Q70" s="11" t="s">
        <v>3276</v>
      </c>
      <c r="U70" s="2"/>
      <c r="AD70" s="2"/>
      <c r="AE70" s="2"/>
    </row>
    <row r="71" spans="1:31" x14ac:dyDescent="0.2">
      <c r="A71" t="s">
        <v>4538</v>
      </c>
      <c r="B71">
        <v>2016</v>
      </c>
      <c r="C71">
        <v>50</v>
      </c>
      <c r="D71" t="str">
        <f t="shared" si="14"/>
        <v>05000US02016</v>
      </c>
      <c r="E71" t="s">
        <v>92</v>
      </c>
      <c r="F71" t="str">
        <f>MID(MID(E71,1,FIND(",",E71)-1),1,FIND(" Census Area",MID(E71,1,FIND(",",E71)-1))-1)</f>
        <v>Aleutians West</v>
      </c>
      <c r="G71" t="str">
        <f t="shared" si="16"/>
        <v>Alaska</v>
      </c>
      <c r="H71">
        <v>5561</v>
      </c>
      <c r="I71">
        <v>5561</v>
      </c>
      <c r="J71">
        <v>5546</v>
      </c>
      <c r="K71">
        <v>5586</v>
      </c>
      <c r="L71">
        <v>5688</v>
      </c>
      <c r="M71">
        <v>5715</v>
      </c>
      <c r="N71">
        <v>5780</v>
      </c>
      <c r="O71">
        <v>5739</v>
      </c>
      <c r="P71" s="2">
        <v>5647</v>
      </c>
      <c r="Q71" s="11" t="s">
        <v>3276</v>
      </c>
      <c r="U71" s="2"/>
      <c r="AD71" s="2"/>
      <c r="AE71" s="2"/>
    </row>
    <row r="72" spans="1:31" x14ac:dyDescent="0.2">
      <c r="A72" t="s">
        <v>4539</v>
      </c>
      <c r="B72">
        <v>2020</v>
      </c>
      <c r="C72">
        <v>50</v>
      </c>
      <c r="D72" t="str">
        <f t="shared" si="14"/>
        <v>05000US02020</v>
      </c>
      <c r="E72" t="s">
        <v>93</v>
      </c>
      <c r="F72" t="str">
        <f>MID(MID(E72,1,FIND(",",E72)-1),1,FIND(" Municipality",MID(E72,1,FIND(",",E72)-1))-1)</f>
        <v>Anchorage</v>
      </c>
      <c r="G72" t="str">
        <f t="shared" si="16"/>
        <v>Alaska</v>
      </c>
      <c r="H72">
        <v>291826</v>
      </c>
      <c r="I72">
        <v>291826</v>
      </c>
      <c r="J72">
        <v>293415</v>
      </c>
      <c r="K72">
        <v>296397</v>
      </c>
      <c r="L72">
        <v>298527</v>
      </c>
      <c r="M72">
        <v>301143</v>
      </c>
      <c r="N72">
        <v>300429</v>
      </c>
      <c r="O72">
        <v>298312</v>
      </c>
      <c r="P72" s="2">
        <v>298192</v>
      </c>
      <c r="Q72" s="11" t="s">
        <v>3276</v>
      </c>
      <c r="U72" s="2"/>
      <c r="AD72" s="2"/>
      <c r="AE72" s="2"/>
    </row>
    <row r="73" spans="1:31" x14ac:dyDescent="0.2">
      <c r="A73" t="s">
        <v>4540</v>
      </c>
      <c r="B73">
        <v>2050</v>
      </c>
      <c r="C73">
        <v>50</v>
      </c>
      <c r="D73" t="str">
        <f t="shared" si="14"/>
        <v>05000US02050</v>
      </c>
      <c r="E73" t="s">
        <v>94</v>
      </c>
      <c r="F73" t="str">
        <f>MID(MID(E73,1,FIND(",",E73)-1),1,FIND(" Census Area",MID(E73,1,FIND(",",E73)-1))-1)</f>
        <v>Bethel</v>
      </c>
      <c r="G73" t="str">
        <f t="shared" si="16"/>
        <v>Alaska</v>
      </c>
      <c r="H73">
        <v>17013</v>
      </c>
      <c r="I73">
        <v>17013</v>
      </c>
      <c r="J73">
        <v>17078</v>
      </c>
      <c r="K73">
        <v>17466</v>
      </c>
      <c r="L73">
        <v>17695</v>
      </c>
      <c r="M73">
        <v>17865</v>
      </c>
      <c r="N73">
        <v>17959</v>
      </c>
      <c r="O73">
        <v>17940</v>
      </c>
      <c r="P73" s="2">
        <v>17968</v>
      </c>
      <c r="Q73" s="11" t="s">
        <v>3276</v>
      </c>
      <c r="U73" s="2"/>
      <c r="AD73" s="2"/>
      <c r="AE73" s="2"/>
    </row>
    <row r="74" spans="1:31" x14ac:dyDescent="0.2">
      <c r="A74" t="s">
        <v>4541</v>
      </c>
      <c r="B74">
        <v>2060</v>
      </c>
      <c r="C74">
        <v>50</v>
      </c>
      <c r="D74" t="str">
        <f t="shared" si="14"/>
        <v>05000US02060</v>
      </c>
      <c r="E74" t="s">
        <v>95</v>
      </c>
      <c r="F74" t="str">
        <f>MID(MID(E74,1,FIND(",",E74)-1),1,FIND(" Borough",MID(E74,1,FIND(",",E74)-1))-1)</f>
        <v>Bristol Bay</v>
      </c>
      <c r="G74" t="str">
        <f t="shared" si="16"/>
        <v>Alaska</v>
      </c>
      <c r="H74">
        <v>997</v>
      </c>
      <c r="I74">
        <v>997</v>
      </c>
      <c r="J74">
        <v>1003</v>
      </c>
      <c r="K74">
        <v>1037</v>
      </c>
      <c r="L74">
        <v>983</v>
      </c>
      <c r="M74">
        <v>954</v>
      </c>
      <c r="N74">
        <v>942</v>
      </c>
      <c r="O74">
        <v>892</v>
      </c>
      <c r="P74" s="2">
        <v>898</v>
      </c>
      <c r="Q74" s="11" t="s">
        <v>3276</v>
      </c>
      <c r="U74" s="2"/>
      <c r="AD74" s="2"/>
      <c r="AE74" s="2"/>
    </row>
    <row r="75" spans="1:31" x14ac:dyDescent="0.2">
      <c r="A75" t="s">
        <v>4542</v>
      </c>
      <c r="B75">
        <v>2068</v>
      </c>
      <c r="C75">
        <v>50</v>
      </c>
      <c r="D75" t="str">
        <f t="shared" si="14"/>
        <v>05000US02068</v>
      </c>
      <c r="E75" t="s">
        <v>96</v>
      </c>
      <c r="F75" t="str">
        <f>MID(MID(E75,1,FIND(",",E75)-1),1,FIND(" Borough",MID(E75,1,FIND(",",E75)-1))-1)</f>
        <v>Denali</v>
      </c>
      <c r="G75" t="str">
        <f t="shared" si="16"/>
        <v>Alaska</v>
      </c>
      <c r="H75">
        <v>1826</v>
      </c>
      <c r="I75">
        <v>1822</v>
      </c>
      <c r="J75">
        <v>1833</v>
      </c>
      <c r="K75">
        <v>1875</v>
      </c>
      <c r="L75">
        <v>1913</v>
      </c>
      <c r="M75">
        <v>1940</v>
      </c>
      <c r="N75">
        <v>1907</v>
      </c>
      <c r="O75">
        <v>1913</v>
      </c>
      <c r="P75" s="2">
        <v>1953</v>
      </c>
      <c r="Q75" s="11" t="s">
        <v>3276</v>
      </c>
      <c r="U75" s="2"/>
      <c r="AD75" s="2"/>
      <c r="AE75" s="2"/>
    </row>
    <row r="76" spans="1:31" x14ac:dyDescent="0.2">
      <c r="A76" t="s">
        <v>4543</v>
      </c>
      <c r="B76">
        <v>2070</v>
      </c>
      <c r="C76">
        <v>50</v>
      </c>
      <c r="D76" t="str">
        <f t="shared" si="14"/>
        <v>05000US02070</v>
      </c>
      <c r="E76" t="s">
        <v>97</v>
      </c>
      <c r="F76" t="str">
        <f>MID(MID(E76,1,FIND(",",E76)-1),1,FIND(" Census Area",MID(E76,1,FIND(",",E76)-1))-1)</f>
        <v>Dillingham</v>
      </c>
      <c r="G76" t="str">
        <f t="shared" si="16"/>
        <v>Alaska</v>
      </c>
      <c r="H76">
        <v>4847</v>
      </c>
      <c r="I76">
        <v>4847</v>
      </c>
      <c r="J76">
        <v>4855</v>
      </c>
      <c r="K76">
        <v>4963</v>
      </c>
      <c r="L76">
        <v>4963</v>
      </c>
      <c r="M76">
        <v>4994</v>
      </c>
      <c r="N76">
        <v>4989</v>
      </c>
      <c r="O76">
        <v>4999</v>
      </c>
      <c r="P76" s="2">
        <v>4954</v>
      </c>
      <c r="Q76" s="11" t="s">
        <v>3276</v>
      </c>
      <c r="S76" s="3"/>
      <c r="U76" s="2"/>
      <c r="AD76" s="2"/>
      <c r="AE76" s="2"/>
    </row>
    <row r="77" spans="1:31" x14ac:dyDescent="0.2">
      <c r="A77" t="s">
        <v>4544</v>
      </c>
      <c r="B77">
        <v>2090</v>
      </c>
      <c r="C77">
        <v>50</v>
      </c>
      <c r="D77" t="str">
        <f t="shared" si="14"/>
        <v>05000US02090</v>
      </c>
      <c r="E77" t="s">
        <v>98</v>
      </c>
      <c r="F77" t="str">
        <f>MID(MID(E77,1,FIND(",",E77)-1),1,FIND(" Borough",MID(E77,1,FIND(",",E77)-1))-1)</f>
        <v>Fairbanks North Star</v>
      </c>
      <c r="G77" t="str">
        <f t="shared" si="16"/>
        <v>Alaska</v>
      </c>
      <c r="H77">
        <v>97581</v>
      </c>
      <c r="I77">
        <v>97585</v>
      </c>
      <c r="J77">
        <v>98293</v>
      </c>
      <c r="K77">
        <v>98100</v>
      </c>
      <c r="L77">
        <v>100330</v>
      </c>
      <c r="M77">
        <v>100879</v>
      </c>
      <c r="N77">
        <v>99295</v>
      </c>
      <c r="O77">
        <v>99639</v>
      </c>
      <c r="P77" s="2">
        <v>100605</v>
      </c>
      <c r="Q77" s="11" t="s">
        <v>3276</v>
      </c>
      <c r="U77" s="2"/>
      <c r="AD77" s="2"/>
      <c r="AE77" s="2"/>
    </row>
    <row r="78" spans="1:31" x14ac:dyDescent="0.2">
      <c r="A78" t="s">
        <v>4545</v>
      </c>
      <c r="B78">
        <v>2100</v>
      </c>
      <c r="C78">
        <v>50</v>
      </c>
      <c r="D78" t="str">
        <f t="shared" si="14"/>
        <v>05000US02100</v>
      </c>
      <c r="E78" t="s">
        <v>99</v>
      </c>
      <c r="F78" t="str">
        <f>MID(MID(E78,1,FIND(",",E78)-1),1,FIND(" Borough",MID(E78,1,FIND(",",E78)-1))-1)</f>
        <v>Haines</v>
      </c>
      <c r="G78" t="str">
        <f t="shared" si="16"/>
        <v>Alaska</v>
      </c>
      <c r="H78">
        <v>2508</v>
      </c>
      <c r="I78">
        <v>2508</v>
      </c>
      <c r="J78">
        <v>2500</v>
      </c>
      <c r="K78">
        <v>2572</v>
      </c>
      <c r="L78">
        <v>2572</v>
      </c>
      <c r="M78">
        <v>2551</v>
      </c>
      <c r="N78">
        <v>2537</v>
      </c>
      <c r="O78">
        <v>2484</v>
      </c>
      <c r="P78" s="2">
        <v>2496</v>
      </c>
      <c r="Q78" s="11" t="s">
        <v>3276</v>
      </c>
      <c r="U78" s="2"/>
      <c r="AD78" s="2"/>
      <c r="AE78" s="2"/>
    </row>
    <row r="79" spans="1:31" x14ac:dyDescent="0.2">
      <c r="A79" t="s">
        <v>4546</v>
      </c>
      <c r="B79">
        <v>2105</v>
      </c>
      <c r="C79">
        <v>50</v>
      </c>
      <c r="D79" t="str">
        <f t="shared" si="14"/>
        <v>05000US02105</v>
      </c>
      <c r="E79" t="s">
        <v>100</v>
      </c>
      <c r="F79" t="str">
        <f>MID(MID(E79,1,FIND(",",E79)-1),1,FIND(" Census Area",MID(E79,1,FIND(",",E79)-1))-1)</f>
        <v>Hoonah-Angoon</v>
      </c>
      <c r="G79" t="str">
        <f t="shared" si="16"/>
        <v>Alaska</v>
      </c>
      <c r="H79">
        <v>2150</v>
      </c>
      <c r="I79">
        <v>2135</v>
      </c>
      <c r="J79">
        <v>2135</v>
      </c>
      <c r="K79">
        <v>2111</v>
      </c>
      <c r="L79">
        <v>2131</v>
      </c>
      <c r="M79">
        <v>2128</v>
      </c>
      <c r="N79">
        <v>2081</v>
      </c>
      <c r="O79">
        <v>2118</v>
      </c>
      <c r="P79" s="2">
        <v>2078</v>
      </c>
      <c r="Q79" s="11" t="s">
        <v>3276</v>
      </c>
      <c r="U79" s="2"/>
      <c r="AD79" s="2"/>
      <c r="AE79" s="2"/>
    </row>
    <row r="80" spans="1:31" x14ac:dyDescent="0.2">
      <c r="A80" t="s">
        <v>4547</v>
      </c>
      <c r="B80">
        <v>2110</v>
      </c>
      <c r="C80">
        <v>50</v>
      </c>
      <c r="D80" t="str">
        <f t="shared" si="14"/>
        <v>05000US02110</v>
      </c>
      <c r="E80" t="s">
        <v>101</v>
      </c>
      <c r="F80" t="str">
        <f>MID(MID(E80,1,FIND(",",E80)-1),1,FIND(" Borough",MID(E80,1,FIND(",",E80)-1))-1)</f>
        <v>Juneau City and</v>
      </c>
      <c r="G80" t="str">
        <f t="shared" si="16"/>
        <v>Alaska</v>
      </c>
      <c r="H80">
        <v>31275</v>
      </c>
      <c r="I80">
        <v>31275</v>
      </c>
      <c r="J80">
        <v>31392</v>
      </c>
      <c r="K80">
        <v>32175</v>
      </c>
      <c r="L80">
        <v>32434</v>
      </c>
      <c r="M80">
        <v>32604</v>
      </c>
      <c r="N80">
        <v>32511</v>
      </c>
      <c r="O80">
        <v>32603</v>
      </c>
      <c r="P80" s="2">
        <v>32468</v>
      </c>
      <c r="Q80" s="11" t="s">
        <v>3276</v>
      </c>
      <c r="U80" s="2"/>
      <c r="AD80" s="2"/>
      <c r="AE80" s="2"/>
    </row>
    <row r="81" spans="1:31" x14ac:dyDescent="0.2">
      <c r="A81" t="s">
        <v>4548</v>
      </c>
      <c r="B81">
        <v>2122</v>
      </c>
      <c r="C81">
        <v>50</v>
      </c>
      <c r="D81" t="str">
        <f t="shared" si="14"/>
        <v>05000US02122</v>
      </c>
      <c r="E81" t="s">
        <v>102</v>
      </c>
      <c r="F81" t="str">
        <f>MID(MID(E81,1,FIND(",",E81)-1),1,FIND(" Borough",MID(E81,1,FIND(",",E81)-1))-1)</f>
        <v>Kenai Peninsula</v>
      </c>
      <c r="G81" t="str">
        <f t="shared" si="16"/>
        <v>Alaska</v>
      </c>
      <c r="H81">
        <v>55400</v>
      </c>
      <c r="I81">
        <v>55400</v>
      </c>
      <c r="J81">
        <v>55570</v>
      </c>
      <c r="K81">
        <v>56369</v>
      </c>
      <c r="L81">
        <v>56952</v>
      </c>
      <c r="M81">
        <v>57059</v>
      </c>
      <c r="N81">
        <v>57626</v>
      </c>
      <c r="O81">
        <v>58044</v>
      </c>
      <c r="P81" s="2">
        <v>58506</v>
      </c>
      <c r="Q81" s="11" t="s">
        <v>3276</v>
      </c>
      <c r="U81" s="2"/>
      <c r="AD81" s="2"/>
      <c r="AE81" s="2"/>
    </row>
    <row r="82" spans="1:31" x14ac:dyDescent="0.2">
      <c r="A82" t="s">
        <v>4549</v>
      </c>
      <c r="B82">
        <v>2130</v>
      </c>
      <c r="C82">
        <v>50</v>
      </c>
      <c r="D82" t="str">
        <f t="shared" si="14"/>
        <v>05000US02130</v>
      </c>
      <c r="E82" t="s">
        <v>103</v>
      </c>
      <c r="F82" t="str">
        <f>MID(MID(E82,1,FIND(",",E82)-1),1,FIND(" Borough",MID(E82,1,FIND(",",E82)-1))-1)</f>
        <v>Ketchikan Gateway</v>
      </c>
      <c r="G82" t="str">
        <f t="shared" si="16"/>
        <v>Alaska</v>
      </c>
      <c r="H82">
        <v>13477</v>
      </c>
      <c r="I82">
        <v>13491</v>
      </c>
      <c r="J82">
        <v>13539</v>
      </c>
      <c r="K82">
        <v>13639</v>
      </c>
      <c r="L82">
        <v>13711</v>
      </c>
      <c r="M82">
        <v>13673</v>
      </c>
      <c r="N82">
        <v>13758</v>
      </c>
      <c r="O82">
        <v>13689</v>
      </c>
      <c r="P82" s="2">
        <v>13746</v>
      </c>
      <c r="Q82" s="11" t="s">
        <v>3276</v>
      </c>
      <c r="U82" s="2"/>
      <c r="AD82" s="2"/>
      <c r="AE82" s="2"/>
    </row>
    <row r="83" spans="1:31" x14ac:dyDescent="0.2">
      <c r="A83" t="s">
        <v>4550</v>
      </c>
      <c r="B83">
        <v>2150</v>
      </c>
      <c r="C83">
        <v>50</v>
      </c>
      <c r="D83" t="str">
        <f t="shared" si="14"/>
        <v>05000US02150</v>
      </c>
      <c r="E83" t="s">
        <v>104</v>
      </c>
      <c r="F83" t="str">
        <f>MID(MID(E83,1,FIND(",",E83)-1),1,FIND(" Borough",MID(E83,1,FIND(",",E83)-1))-1)</f>
        <v>Kodiak Island</v>
      </c>
      <c r="G83" t="str">
        <f t="shared" si="16"/>
        <v>Alaska</v>
      </c>
      <c r="H83">
        <v>13592</v>
      </c>
      <c r="I83">
        <v>13606</v>
      </c>
      <c r="J83">
        <v>13652</v>
      </c>
      <c r="K83">
        <v>13807</v>
      </c>
      <c r="L83">
        <v>14051</v>
      </c>
      <c r="M83">
        <v>14066</v>
      </c>
      <c r="N83">
        <v>13953</v>
      </c>
      <c r="O83">
        <v>13789</v>
      </c>
      <c r="P83" s="2">
        <v>13732</v>
      </c>
      <c r="Q83" s="11" t="s">
        <v>3276</v>
      </c>
      <c r="U83" s="2"/>
      <c r="AD83" s="2"/>
      <c r="AE83" s="2"/>
    </row>
    <row r="84" spans="1:31" x14ac:dyDescent="0.2">
      <c r="A84" t="s">
        <v>4551</v>
      </c>
      <c r="B84">
        <v>2158</v>
      </c>
      <c r="C84">
        <v>50</v>
      </c>
      <c r="D84" t="str">
        <f t="shared" si="14"/>
        <v>05000US02158</v>
      </c>
      <c r="E84" t="s">
        <v>105</v>
      </c>
      <c r="F84" t="str">
        <f>MID(MID(E84,1,FIND(",",E84)-1),1,FIND(" Census Area",MID(E84,1,FIND(",",E84)-1))-1)</f>
        <v>Kusilvak</v>
      </c>
      <c r="G84" t="str">
        <f t="shared" si="16"/>
        <v>Alaska</v>
      </c>
      <c r="H84">
        <v>7459</v>
      </c>
      <c r="I84">
        <v>7459</v>
      </c>
      <c r="J84">
        <v>7464</v>
      </c>
      <c r="K84">
        <v>7657</v>
      </c>
      <c r="L84">
        <v>7792</v>
      </c>
      <c r="M84">
        <v>7950</v>
      </c>
      <c r="N84">
        <v>8063</v>
      </c>
      <c r="O84">
        <v>8109</v>
      </c>
      <c r="P84" s="2">
        <v>8049</v>
      </c>
      <c r="Q84" s="11" t="s">
        <v>3276</v>
      </c>
      <c r="U84" s="2"/>
      <c r="AD84" s="2"/>
      <c r="AE84" s="2"/>
    </row>
    <row r="85" spans="1:31" x14ac:dyDescent="0.2">
      <c r="A85" t="s">
        <v>4552</v>
      </c>
      <c r="B85">
        <v>2164</v>
      </c>
      <c r="C85">
        <v>50</v>
      </c>
      <c r="D85" t="str">
        <f t="shared" si="14"/>
        <v>05000US02164</v>
      </c>
      <c r="E85" t="s">
        <v>106</v>
      </c>
      <c r="F85" t="str">
        <f>MID(MID(E85,1,FIND(",",E85)-1),1,FIND(" Borough",MID(E85,1,FIND(",",E85)-1))-1)</f>
        <v>Lake and Peninsula</v>
      </c>
      <c r="G85" t="str">
        <f t="shared" si="16"/>
        <v>Alaska</v>
      </c>
      <c r="H85">
        <v>1631</v>
      </c>
      <c r="I85">
        <v>1635</v>
      </c>
      <c r="J85">
        <v>1638</v>
      </c>
      <c r="K85">
        <v>1652</v>
      </c>
      <c r="L85">
        <v>1644</v>
      </c>
      <c r="M85">
        <v>1654</v>
      </c>
      <c r="N85">
        <v>1628</v>
      </c>
      <c r="O85">
        <v>1567</v>
      </c>
      <c r="P85" s="2">
        <v>1562</v>
      </c>
      <c r="Q85" s="11" t="s">
        <v>3276</v>
      </c>
      <c r="U85" s="2"/>
      <c r="AD85" s="2"/>
      <c r="AE85" s="2"/>
    </row>
    <row r="86" spans="1:31" x14ac:dyDescent="0.2">
      <c r="A86" t="s">
        <v>4553</v>
      </c>
      <c r="B86">
        <v>2170</v>
      </c>
      <c r="C86">
        <v>50</v>
      </c>
      <c r="D86" t="str">
        <f t="shared" si="14"/>
        <v>05000US02170</v>
      </c>
      <c r="E86" t="s">
        <v>107</v>
      </c>
      <c r="F86" t="str">
        <f>MID(MID(E86,1,FIND(",",E86)-1),1,FIND(" Borough",MID(E86,1,FIND(",",E86)-1))-1)</f>
        <v>Matanuska-Susitna</v>
      </c>
      <c r="G86" t="str">
        <f t="shared" si="16"/>
        <v>Alaska</v>
      </c>
      <c r="H86">
        <v>88995</v>
      </c>
      <c r="I86">
        <v>88995</v>
      </c>
      <c r="J86">
        <v>89766</v>
      </c>
      <c r="K86">
        <v>91831</v>
      </c>
      <c r="L86">
        <v>93791</v>
      </c>
      <c r="M86">
        <v>95923</v>
      </c>
      <c r="N86">
        <v>98196</v>
      </c>
      <c r="O86">
        <v>101120</v>
      </c>
      <c r="P86" s="2">
        <v>104365</v>
      </c>
      <c r="Q86" s="11" t="s">
        <v>3276</v>
      </c>
      <c r="U86" s="2"/>
      <c r="AD86" s="2"/>
      <c r="AE86" s="2"/>
    </row>
    <row r="87" spans="1:31" x14ac:dyDescent="0.2">
      <c r="A87" t="s">
        <v>4554</v>
      </c>
      <c r="B87">
        <v>2180</v>
      </c>
      <c r="C87">
        <v>50</v>
      </c>
      <c r="D87" t="str">
        <f t="shared" si="14"/>
        <v>05000US02180</v>
      </c>
      <c r="E87" t="s">
        <v>108</v>
      </c>
      <c r="F87" t="str">
        <f>MID(MID(E87,1,FIND(",",E87)-1),1,FIND(" Census Area",MID(E87,1,FIND(",",E87)-1))-1)</f>
        <v>Nome</v>
      </c>
      <c r="G87" t="str">
        <f t="shared" si="16"/>
        <v>Alaska</v>
      </c>
      <c r="H87">
        <v>9492</v>
      </c>
      <c r="I87">
        <v>9492</v>
      </c>
      <c r="J87">
        <v>9536</v>
      </c>
      <c r="K87">
        <v>9834</v>
      </c>
      <c r="L87">
        <v>9873</v>
      </c>
      <c r="M87">
        <v>9897</v>
      </c>
      <c r="N87">
        <v>9834</v>
      </c>
      <c r="O87">
        <v>9875</v>
      </c>
      <c r="P87" s="2">
        <v>9917</v>
      </c>
      <c r="Q87" s="11" t="s">
        <v>3276</v>
      </c>
      <c r="U87" s="2"/>
      <c r="AD87" s="2"/>
      <c r="AE87" s="2"/>
    </row>
    <row r="88" spans="1:31" x14ac:dyDescent="0.2">
      <c r="A88" t="s">
        <v>4555</v>
      </c>
      <c r="B88">
        <v>2185</v>
      </c>
      <c r="C88">
        <v>50</v>
      </c>
      <c r="D88" t="str">
        <f t="shared" si="14"/>
        <v>05000US02185</v>
      </c>
      <c r="E88" t="s">
        <v>109</v>
      </c>
      <c r="F88" t="str">
        <f>MID(MID(E88,1,FIND(",",E88)-1),1,FIND(" Borough",MID(E88,1,FIND(",",E88)-1))-1)</f>
        <v>North Slope</v>
      </c>
      <c r="G88" t="str">
        <f t="shared" si="16"/>
        <v>Alaska</v>
      </c>
      <c r="H88">
        <v>9430</v>
      </c>
      <c r="I88">
        <v>9430</v>
      </c>
      <c r="J88">
        <v>9467</v>
      </c>
      <c r="K88">
        <v>9536</v>
      </c>
      <c r="L88">
        <v>9662</v>
      </c>
      <c r="M88">
        <v>9741</v>
      </c>
      <c r="N88">
        <v>9708</v>
      </c>
      <c r="O88">
        <v>9690</v>
      </c>
      <c r="P88" s="2">
        <v>9606</v>
      </c>
      <c r="Q88" s="11" t="s">
        <v>3276</v>
      </c>
      <c r="U88" s="2"/>
      <c r="AD88" s="2"/>
      <c r="AE88" s="2"/>
    </row>
    <row r="89" spans="1:31" x14ac:dyDescent="0.2">
      <c r="A89" t="s">
        <v>4556</v>
      </c>
      <c r="B89">
        <v>2188</v>
      </c>
      <c r="C89">
        <v>50</v>
      </c>
      <c r="D89" t="str">
        <f t="shared" si="14"/>
        <v>05000US02188</v>
      </c>
      <c r="E89" t="s">
        <v>110</v>
      </c>
      <c r="F89" t="str">
        <f>MID(MID(E89,1,FIND(",",E89)-1),1,FIND(" Borough",MID(E89,1,FIND(",",E89)-1))-1)</f>
        <v>Northwest Arctic</v>
      </c>
      <c r="G89" t="str">
        <f t="shared" si="16"/>
        <v>Alaska</v>
      </c>
      <c r="H89">
        <v>7523</v>
      </c>
      <c r="I89">
        <v>7523</v>
      </c>
      <c r="J89">
        <v>7542</v>
      </c>
      <c r="K89">
        <v>7722</v>
      </c>
      <c r="L89">
        <v>7721</v>
      </c>
      <c r="M89">
        <v>7714</v>
      </c>
      <c r="N89">
        <v>7744</v>
      </c>
      <c r="O89">
        <v>7764</v>
      </c>
      <c r="P89" s="2">
        <v>7673</v>
      </c>
      <c r="Q89" s="11" t="s">
        <v>3276</v>
      </c>
      <c r="U89" s="2"/>
      <c r="AD89" s="2"/>
      <c r="AE89" s="2"/>
    </row>
    <row r="90" spans="1:31" x14ac:dyDescent="0.2">
      <c r="A90" t="s">
        <v>4557</v>
      </c>
      <c r="B90">
        <v>2195</v>
      </c>
      <c r="C90">
        <v>50</v>
      </c>
      <c r="D90" t="str">
        <f t="shared" si="14"/>
        <v>05000US02195</v>
      </c>
      <c r="E90" t="s">
        <v>111</v>
      </c>
      <c r="F90" t="str">
        <f>MID(MID(E90,1,FIND(",",E90)-1),1,FIND(" Borough",MID(E90,1,FIND(",",E90)-1))-1)</f>
        <v>Petersburg</v>
      </c>
      <c r="G90" t="str">
        <f t="shared" si="16"/>
        <v>Alaska</v>
      </c>
      <c r="H90">
        <v>3815</v>
      </c>
      <c r="I90">
        <v>3207</v>
      </c>
      <c r="J90">
        <v>3217</v>
      </c>
      <c r="K90">
        <v>3246</v>
      </c>
      <c r="L90">
        <v>3263</v>
      </c>
      <c r="M90">
        <v>3245</v>
      </c>
      <c r="N90">
        <v>3175</v>
      </c>
      <c r="O90">
        <v>3149</v>
      </c>
      <c r="P90" s="2">
        <v>3149</v>
      </c>
      <c r="Q90" s="11" t="s">
        <v>3276</v>
      </c>
      <c r="U90" s="2"/>
      <c r="AD90" s="2"/>
      <c r="AE90" s="2"/>
    </row>
    <row r="91" spans="1:31" x14ac:dyDescent="0.2">
      <c r="A91" t="s">
        <v>4558</v>
      </c>
      <c r="B91">
        <v>2198</v>
      </c>
      <c r="C91">
        <v>50</v>
      </c>
      <c r="D91" t="str">
        <f t="shared" si="14"/>
        <v>05000US02198</v>
      </c>
      <c r="E91" t="s">
        <v>112</v>
      </c>
      <c r="F91" t="str">
        <f>MID(MID(E91,1,FIND(",",E91)-1),1,FIND(" Census Area",MID(E91,1,FIND(",",E91)-1))-1)</f>
        <v>Prince of Wales-Hyder</v>
      </c>
      <c r="G91" t="str">
        <f t="shared" si="16"/>
        <v>Alaska</v>
      </c>
      <c r="H91">
        <v>5559</v>
      </c>
      <c r="I91">
        <v>6172</v>
      </c>
      <c r="J91">
        <v>6212</v>
      </c>
      <c r="K91">
        <v>6378</v>
      </c>
      <c r="L91">
        <v>6375</v>
      </c>
      <c r="M91">
        <v>6394</v>
      </c>
      <c r="N91">
        <v>6393</v>
      </c>
      <c r="O91">
        <v>6360</v>
      </c>
      <c r="P91" s="2">
        <v>6347</v>
      </c>
      <c r="Q91" s="11" t="s">
        <v>3276</v>
      </c>
      <c r="U91" s="2"/>
      <c r="AD91" s="2"/>
      <c r="AE91" s="2"/>
    </row>
    <row r="92" spans="1:31" x14ac:dyDescent="0.2">
      <c r="A92" t="s">
        <v>4559</v>
      </c>
      <c r="B92">
        <v>2220</v>
      </c>
      <c r="C92">
        <v>50</v>
      </c>
      <c r="D92" t="str">
        <f t="shared" si="14"/>
        <v>05000US02220</v>
      </c>
      <c r="E92" t="s">
        <v>113</v>
      </c>
      <c r="F92" t="str">
        <f>MID(MID(E92,1,FIND(",",E92)-1),1,FIND(" Borough",MID(E92,1,FIND(",",E92)-1))-1)</f>
        <v>Sitka City and</v>
      </c>
      <c r="G92" t="str">
        <f t="shared" si="16"/>
        <v>Alaska</v>
      </c>
      <c r="H92">
        <v>8881</v>
      </c>
      <c r="I92">
        <v>8881</v>
      </c>
      <c r="J92">
        <v>8898</v>
      </c>
      <c r="K92">
        <v>8907</v>
      </c>
      <c r="L92">
        <v>9048</v>
      </c>
      <c r="M92">
        <v>9001</v>
      </c>
      <c r="N92">
        <v>8883</v>
      </c>
      <c r="O92">
        <v>8844</v>
      </c>
      <c r="P92" s="2">
        <v>8830</v>
      </c>
      <c r="Q92" s="11" t="s">
        <v>3276</v>
      </c>
      <c r="U92" s="2"/>
      <c r="AD92" s="2"/>
      <c r="AE92" s="2"/>
    </row>
    <row r="93" spans="1:31" x14ac:dyDescent="0.2">
      <c r="A93" t="s">
        <v>4560</v>
      </c>
      <c r="B93">
        <v>2230</v>
      </c>
      <c r="C93">
        <v>50</v>
      </c>
      <c r="D93" t="str">
        <f t="shared" si="14"/>
        <v>05000US02230</v>
      </c>
      <c r="E93" t="s">
        <v>114</v>
      </c>
      <c r="F93" t="str">
        <f>MID(MID(E93,1,FIND(",",E93)-1),1,FIND(" Municipality",MID(E93,1,FIND(",",E93)-1))-1)</f>
        <v>Skagway</v>
      </c>
      <c r="G93" t="str">
        <f t="shared" si="16"/>
        <v>Alaska</v>
      </c>
      <c r="H93">
        <v>968</v>
      </c>
      <c r="I93">
        <v>968</v>
      </c>
      <c r="J93">
        <v>965</v>
      </c>
      <c r="K93">
        <v>958</v>
      </c>
      <c r="L93">
        <v>990</v>
      </c>
      <c r="M93">
        <v>1004</v>
      </c>
      <c r="N93">
        <v>1031</v>
      </c>
      <c r="O93">
        <v>1058</v>
      </c>
      <c r="P93" s="2">
        <v>1088</v>
      </c>
      <c r="Q93" s="11" t="s">
        <v>3276</v>
      </c>
      <c r="U93" s="2"/>
      <c r="AD93" s="2"/>
      <c r="AE93" s="2"/>
    </row>
    <row r="94" spans="1:31" x14ac:dyDescent="0.2">
      <c r="A94" t="s">
        <v>4561</v>
      </c>
      <c r="B94">
        <v>2240</v>
      </c>
      <c r="C94">
        <v>50</v>
      </c>
      <c r="D94" t="str">
        <f t="shared" si="14"/>
        <v>05000US02240</v>
      </c>
      <c r="E94" t="s">
        <v>115</v>
      </c>
      <c r="F94" t="str">
        <f>MID(MID(E94,1,FIND(",",E94)-1),1,FIND(" Census Area",MID(E94,1,FIND(",",E94)-1))-1)</f>
        <v>Southeast Fairbanks</v>
      </c>
      <c r="G94" t="str">
        <f t="shared" si="16"/>
        <v>Alaska</v>
      </c>
      <c r="H94">
        <v>7029</v>
      </c>
      <c r="I94">
        <v>7029</v>
      </c>
      <c r="J94">
        <v>7071</v>
      </c>
      <c r="K94">
        <v>7144</v>
      </c>
      <c r="L94">
        <v>7179</v>
      </c>
      <c r="M94">
        <v>7001</v>
      </c>
      <c r="N94">
        <v>6968</v>
      </c>
      <c r="O94">
        <v>6826</v>
      </c>
      <c r="P94" s="2">
        <v>6876</v>
      </c>
      <c r="Q94" s="11" t="s">
        <v>3276</v>
      </c>
      <c r="U94" s="2"/>
      <c r="AD94" s="2"/>
      <c r="AE94" s="2"/>
    </row>
    <row r="95" spans="1:31" x14ac:dyDescent="0.2">
      <c r="A95" t="s">
        <v>4562</v>
      </c>
      <c r="B95">
        <v>2261</v>
      </c>
      <c r="C95">
        <v>50</v>
      </c>
      <c r="D95" t="str">
        <f t="shared" si="14"/>
        <v>05000US02261</v>
      </c>
      <c r="E95" t="s">
        <v>116</v>
      </c>
      <c r="F95" t="str">
        <f>MID(MID(E95,1,FIND(",",E95)-1),1,FIND(" Census Area",MID(E95,1,FIND(",",E95)-1))-1)</f>
        <v>Valdez-Cordova</v>
      </c>
      <c r="G95" t="str">
        <f t="shared" si="16"/>
        <v>Alaska</v>
      </c>
      <c r="H95">
        <v>9636</v>
      </c>
      <c r="I95">
        <v>9636</v>
      </c>
      <c r="J95">
        <v>9657</v>
      </c>
      <c r="K95">
        <v>9737</v>
      </c>
      <c r="L95">
        <v>9729</v>
      </c>
      <c r="M95">
        <v>9764</v>
      </c>
      <c r="N95">
        <v>9453</v>
      </c>
      <c r="O95">
        <v>9308</v>
      </c>
      <c r="P95" s="2">
        <v>9355</v>
      </c>
      <c r="Q95" s="11" t="s">
        <v>3276</v>
      </c>
      <c r="U95" s="2"/>
      <c r="AD95" s="2"/>
      <c r="AE95" s="2"/>
    </row>
    <row r="96" spans="1:31" x14ac:dyDescent="0.2">
      <c r="A96" t="s">
        <v>4563</v>
      </c>
      <c r="B96">
        <v>2275</v>
      </c>
      <c r="C96">
        <v>50</v>
      </c>
      <c r="D96" t="str">
        <f t="shared" si="14"/>
        <v>05000US02275</v>
      </c>
      <c r="E96" t="s">
        <v>117</v>
      </c>
      <c r="F96" t="str">
        <f>MID(MID(E96,1,FIND(",",E96)-1),1,FIND(" Borough",MID(E96,1,FIND(",",E96)-1))-1)</f>
        <v>Wrangell City and</v>
      </c>
      <c r="G96" t="str">
        <f t="shared" si="16"/>
        <v>Alaska</v>
      </c>
      <c r="H96">
        <v>2369</v>
      </c>
      <c r="I96">
        <v>2365</v>
      </c>
      <c r="J96">
        <v>2370</v>
      </c>
      <c r="K96">
        <v>2381</v>
      </c>
      <c r="L96">
        <v>2402</v>
      </c>
      <c r="M96">
        <v>2417</v>
      </c>
      <c r="N96">
        <v>2376</v>
      </c>
      <c r="O96">
        <v>2400</v>
      </c>
      <c r="P96" s="2">
        <v>2411</v>
      </c>
      <c r="Q96" s="11" t="s">
        <v>3276</v>
      </c>
      <c r="U96" s="2"/>
      <c r="AD96" s="2"/>
      <c r="AE96" s="2"/>
    </row>
    <row r="97" spans="1:31" x14ac:dyDescent="0.2">
      <c r="A97" t="s">
        <v>4564</v>
      </c>
      <c r="B97">
        <v>2282</v>
      </c>
      <c r="C97">
        <v>50</v>
      </c>
      <c r="D97" t="str">
        <f t="shared" si="14"/>
        <v>05000US02282</v>
      </c>
      <c r="E97" t="s">
        <v>118</v>
      </c>
      <c r="F97" t="str">
        <f>MID(MID(E97,1,FIND(",",E97)-1),1,FIND(" Borough",MID(E97,1,FIND(",",E97)-1))-1)</f>
        <v>Yakutat City and</v>
      </c>
      <c r="G97" t="str">
        <f t="shared" si="16"/>
        <v>Alaska</v>
      </c>
      <c r="H97">
        <v>662</v>
      </c>
      <c r="I97">
        <v>662</v>
      </c>
      <c r="J97">
        <v>661</v>
      </c>
      <c r="K97">
        <v>654</v>
      </c>
      <c r="L97">
        <v>657</v>
      </c>
      <c r="M97">
        <v>643</v>
      </c>
      <c r="N97">
        <v>642</v>
      </c>
      <c r="O97">
        <v>620</v>
      </c>
      <c r="P97" s="2">
        <v>601</v>
      </c>
      <c r="Q97" s="11" t="s">
        <v>3276</v>
      </c>
      <c r="U97" s="2"/>
      <c r="AD97" s="2"/>
      <c r="AE97" s="2"/>
    </row>
    <row r="98" spans="1:31" x14ac:dyDescent="0.2">
      <c r="A98" t="s">
        <v>4565</v>
      </c>
      <c r="B98">
        <v>2290</v>
      </c>
      <c r="C98">
        <v>50</v>
      </c>
      <c r="D98" t="str">
        <f t="shared" si="14"/>
        <v>05000US02290</v>
      </c>
      <c r="E98" t="s">
        <v>119</v>
      </c>
      <c r="F98" t="str">
        <f>MID(MID(E98,1,FIND(",",E98)-1),1,FIND(" Census Area",MID(E98,1,FIND(",",E98)-1))-1)</f>
        <v>Yukon-Koyukuk</v>
      </c>
      <c r="G98" t="str">
        <f t="shared" si="16"/>
        <v>Alaska</v>
      </c>
      <c r="H98">
        <v>5588</v>
      </c>
      <c r="I98">
        <v>5588</v>
      </c>
      <c r="J98">
        <v>5587</v>
      </c>
      <c r="K98">
        <v>5728</v>
      </c>
      <c r="L98">
        <v>5728</v>
      </c>
      <c r="M98">
        <v>5658</v>
      </c>
      <c r="N98">
        <v>5548</v>
      </c>
      <c r="O98">
        <v>5541</v>
      </c>
      <c r="P98" s="2">
        <v>5526</v>
      </c>
      <c r="Q98" s="11" t="s">
        <v>3276</v>
      </c>
      <c r="U98" s="2"/>
      <c r="AD98" s="2"/>
      <c r="AE98" s="2"/>
    </row>
    <row r="99" spans="1:31" x14ac:dyDescent="0.2">
      <c r="A99" t="s">
        <v>4566</v>
      </c>
      <c r="B99">
        <v>4001</v>
      </c>
      <c r="C99">
        <v>50</v>
      </c>
      <c r="D99" t="str">
        <f t="shared" si="14"/>
        <v>05000US04001</v>
      </c>
      <c r="E99" t="s">
        <v>120</v>
      </c>
      <c r="F99" t="str">
        <f t="shared" si="15"/>
        <v>Apache</v>
      </c>
      <c r="G99" t="str">
        <f t="shared" si="16"/>
        <v>Arizona</v>
      </c>
      <c r="H99">
        <v>71518</v>
      </c>
      <c r="I99">
        <v>71516</v>
      </c>
      <c r="J99">
        <v>71761</v>
      </c>
      <c r="K99">
        <v>72391</v>
      </c>
      <c r="L99">
        <v>72968</v>
      </c>
      <c r="M99">
        <v>72021</v>
      </c>
      <c r="N99">
        <v>72034</v>
      </c>
      <c r="O99">
        <v>71594</v>
      </c>
      <c r="P99" s="2">
        <v>73112</v>
      </c>
      <c r="Q99" s="10" t="s">
        <v>3283</v>
      </c>
      <c r="S99" s="2"/>
      <c r="T99" s="2"/>
      <c r="U99" s="2"/>
      <c r="AD99" s="2"/>
      <c r="AE99" s="2"/>
    </row>
    <row r="100" spans="1:31" x14ac:dyDescent="0.2">
      <c r="A100" t="s">
        <v>4567</v>
      </c>
      <c r="B100">
        <v>4003</v>
      </c>
      <c r="C100">
        <v>50</v>
      </c>
      <c r="D100" t="str">
        <f t="shared" si="14"/>
        <v>05000US04003</v>
      </c>
      <c r="E100" t="s">
        <v>121</v>
      </c>
      <c r="F100" t="str">
        <f t="shared" si="15"/>
        <v>Cochise</v>
      </c>
      <c r="G100" t="str">
        <f t="shared" si="16"/>
        <v>Arizona</v>
      </c>
      <c r="H100">
        <v>131346</v>
      </c>
      <c r="I100">
        <v>131356</v>
      </c>
      <c r="J100">
        <v>131807</v>
      </c>
      <c r="K100">
        <v>132960</v>
      </c>
      <c r="L100">
        <v>131843</v>
      </c>
      <c r="M100">
        <v>129554</v>
      </c>
      <c r="N100">
        <v>127321</v>
      </c>
      <c r="O100">
        <v>126395</v>
      </c>
      <c r="P100" s="2">
        <v>125770</v>
      </c>
      <c r="Q100" s="11" t="s">
        <v>3283</v>
      </c>
      <c r="S100" s="2"/>
      <c r="T100" s="2"/>
      <c r="U100" s="2"/>
      <c r="AD100" s="2"/>
      <c r="AE100" s="2"/>
    </row>
    <row r="101" spans="1:31" x14ac:dyDescent="0.2">
      <c r="A101" t="s">
        <v>4568</v>
      </c>
      <c r="B101">
        <v>4005</v>
      </c>
      <c r="C101">
        <v>50</v>
      </c>
      <c r="D101" t="str">
        <f t="shared" si="14"/>
        <v>05000US04005</v>
      </c>
      <c r="E101" t="s">
        <v>122</v>
      </c>
      <c r="F101" t="str">
        <f t="shared" si="15"/>
        <v>Coconino</v>
      </c>
      <c r="G101" t="str">
        <f t="shared" si="16"/>
        <v>Arizona</v>
      </c>
      <c r="H101">
        <v>134421</v>
      </c>
      <c r="I101">
        <v>134437</v>
      </c>
      <c r="J101">
        <v>134624</v>
      </c>
      <c r="K101">
        <v>134186</v>
      </c>
      <c r="L101">
        <v>135999</v>
      </c>
      <c r="M101">
        <v>136641</v>
      </c>
      <c r="N101">
        <v>137695</v>
      </c>
      <c r="O101">
        <v>139076</v>
      </c>
      <c r="P101" s="2">
        <v>140908</v>
      </c>
      <c r="Q101" s="11" t="s">
        <v>3283</v>
      </c>
      <c r="U101" s="2"/>
      <c r="AD101" s="2"/>
      <c r="AE101" s="2"/>
    </row>
    <row r="102" spans="1:31" x14ac:dyDescent="0.2">
      <c r="A102" t="s">
        <v>4569</v>
      </c>
      <c r="B102">
        <v>4007</v>
      </c>
      <c r="C102">
        <v>50</v>
      </c>
      <c r="D102" t="str">
        <f t="shared" si="14"/>
        <v>05000US04007</v>
      </c>
      <c r="E102" t="s">
        <v>123</v>
      </c>
      <c r="F102" t="str">
        <f t="shared" si="15"/>
        <v>Gila</v>
      </c>
      <c r="G102" t="str">
        <f t="shared" si="16"/>
        <v>Arizona</v>
      </c>
      <c r="H102">
        <v>53597</v>
      </c>
      <c r="I102">
        <v>53597</v>
      </c>
      <c r="J102">
        <v>53539</v>
      </c>
      <c r="K102">
        <v>53486</v>
      </c>
      <c r="L102">
        <v>53036</v>
      </c>
      <c r="M102">
        <v>53039</v>
      </c>
      <c r="N102">
        <v>53124</v>
      </c>
      <c r="O102">
        <v>53138</v>
      </c>
      <c r="P102" s="2">
        <v>53556</v>
      </c>
      <c r="Q102" s="10" t="s">
        <v>3278</v>
      </c>
      <c r="U102" s="2"/>
      <c r="AD102" s="2"/>
      <c r="AE102" s="2"/>
    </row>
    <row r="103" spans="1:31" x14ac:dyDescent="0.2">
      <c r="A103" t="s">
        <v>4570</v>
      </c>
      <c r="B103">
        <v>4009</v>
      </c>
      <c r="C103">
        <v>50</v>
      </c>
      <c r="D103" t="str">
        <f t="shared" si="14"/>
        <v>05000US04009</v>
      </c>
      <c r="E103" t="s">
        <v>124</v>
      </c>
      <c r="F103" t="str">
        <f t="shared" si="15"/>
        <v>Graham</v>
      </c>
      <c r="G103" t="str">
        <f t="shared" si="16"/>
        <v>Arizona</v>
      </c>
      <c r="H103">
        <v>37220</v>
      </c>
      <c r="I103">
        <v>37220</v>
      </c>
      <c r="J103">
        <v>37140</v>
      </c>
      <c r="K103">
        <v>37083</v>
      </c>
      <c r="L103">
        <v>36958</v>
      </c>
      <c r="M103">
        <v>37401</v>
      </c>
      <c r="N103">
        <v>38013</v>
      </c>
      <c r="O103">
        <v>37673</v>
      </c>
      <c r="P103" s="2">
        <v>37599</v>
      </c>
      <c r="Q103" s="10" t="s">
        <v>3278</v>
      </c>
      <c r="U103" s="2"/>
      <c r="AD103" s="2"/>
      <c r="AE103" s="2"/>
    </row>
    <row r="104" spans="1:31" x14ac:dyDescent="0.2">
      <c r="A104" t="s">
        <v>4571</v>
      </c>
      <c r="B104">
        <v>4011</v>
      </c>
      <c r="C104">
        <v>50</v>
      </c>
      <c r="D104" t="str">
        <f t="shared" si="14"/>
        <v>05000US04011</v>
      </c>
      <c r="E104" t="s">
        <v>125</v>
      </c>
      <c r="F104" t="str">
        <f t="shared" si="15"/>
        <v>Greenlee</v>
      </c>
      <c r="G104" t="str">
        <f t="shared" si="16"/>
        <v>Arizona</v>
      </c>
      <c r="H104">
        <v>8437</v>
      </c>
      <c r="I104">
        <v>8437</v>
      </c>
      <c r="J104">
        <v>8338</v>
      </c>
      <c r="K104">
        <v>8585</v>
      </c>
      <c r="L104">
        <v>8763</v>
      </c>
      <c r="M104">
        <v>8905</v>
      </c>
      <c r="N104">
        <v>9315</v>
      </c>
      <c r="O104">
        <v>9525</v>
      </c>
      <c r="P104" s="2">
        <v>9613</v>
      </c>
      <c r="Q104" s="10" t="s">
        <v>3278</v>
      </c>
      <c r="U104" s="2"/>
      <c r="AD104" s="2"/>
      <c r="AE104" s="2"/>
    </row>
    <row r="105" spans="1:31" x14ac:dyDescent="0.2">
      <c r="A105" t="s">
        <v>4572</v>
      </c>
      <c r="B105">
        <v>4012</v>
      </c>
      <c r="C105">
        <v>50</v>
      </c>
      <c r="D105" t="str">
        <f t="shared" si="14"/>
        <v>05000US04012</v>
      </c>
      <c r="E105" t="s">
        <v>126</v>
      </c>
      <c r="F105" t="str">
        <f t="shared" si="15"/>
        <v>La Paz</v>
      </c>
      <c r="G105" t="str">
        <f t="shared" si="16"/>
        <v>Arizona</v>
      </c>
      <c r="H105">
        <v>20489</v>
      </c>
      <c r="I105">
        <v>20489</v>
      </c>
      <c r="J105">
        <v>20449</v>
      </c>
      <c r="K105">
        <v>20496</v>
      </c>
      <c r="L105">
        <v>20365</v>
      </c>
      <c r="M105">
        <v>20379</v>
      </c>
      <c r="N105">
        <v>20313</v>
      </c>
      <c r="O105">
        <v>20147</v>
      </c>
      <c r="P105" s="2">
        <v>20317</v>
      </c>
      <c r="Q105" s="10" t="s">
        <v>3240</v>
      </c>
      <c r="R105"/>
      <c r="S105" s="2"/>
      <c r="V105"/>
      <c r="W105"/>
      <c r="X105"/>
      <c r="Y105"/>
      <c r="Z105"/>
      <c r="AD105" s="2"/>
      <c r="AE105" s="2"/>
    </row>
    <row r="106" spans="1:31" x14ac:dyDescent="0.2">
      <c r="A106" t="s">
        <v>4573</v>
      </c>
      <c r="B106">
        <v>4013</v>
      </c>
      <c r="C106">
        <v>50</v>
      </c>
      <c r="D106" t="str">
        <f t="shared" si="14"/>
        <v>05000US04013</v>
      </c>
      <c r="E106" t="s">
        <v>127</v>
      </c>
      <c r="F106" t="str">
        <f t="shared" si="15"/>
        <v>Maricopa</v>
      </c>
      <c r="G106" t="str">
        <f t="shared" si="16"/>
        <v>Arizona</v>
      </c>
      <c r="H106">
        <v>3817117</v>
      </c>
      <c r="I106">
        <v>3817357</v>
      </c>
      <c r="J106">
        <v>3825616</v>
      </c>
      <c r="K106">
        <v>3870806</v>
      </c>
      <c r="L106">
        <v>3942959</v>
      </c>
      <c r="M106">
        <v>4011219</v>
      </c>
      <c r="N106">
        <v>4083931</v>
      </c>
      <c r="O106">
        <v>4161637</v>
      </c>
      <c r="P106" s="2">
        <v>4242997</v>
      </c>
      <c r="Q106" s="10" t="s">
        <v>3278</v>
      </c>
      <c r="S106" s="3"/>
      <c r="U106" s="2"/>
      <c r="AD106" s="2"/>
      <c r="AE106" s="2"/>
    </row>
    <row r="107" spans="1:31" x14ac:dyDescent="0.2">
      <c r="A107" t="s">
        <v>4574</v>
      </c>
      <c r="B107">
        <v>4015</v>
      </c>
      <c r="C107">
        <v>50</v>
      </c>
      <c r="D107" t="str">
        <f t="shared" si="14"/>
        <v>05000US04015</v>
      </c>
      <c r="E107" t="s">
        <v>128</v>
      </c>
      <c r="F107" t="str">
        <f t="shared" si="15"/>
        <v>Mohave</v>
      </c>
      <c r="G107" t="str">
        <f t="shared" si="16"/>
        <v>Arizona</v>
      </c>
      <c r="H107">
        <v>200186</v>
      </c>
      <c r="I107">
        <v>200185</v>
      </c>
      <c r="J107">
        <v>200378</v>
      </c>
      <c r="K107">
        <v>202635</v>
      </c>
      <c r="L107">
        <v>203126</v>
      </c>
      <c r="M107">
        <v>202622</v>
      </c>
      <c r="N107">
        <v>202985</v>
      </c>
      <c r="O107">
        <v>204165</v>
      </c>
      <c r="P107" s="2">
        <v>205249</v>
      </c>
      <c r="Q107" s="10" t="s">
        <v>3278</v>
      </c>
      <c r="S107" s="3"/>
      <c r="U107" s="2"/>
      <c r="AD107" s="2"/>
      <c r="AE107" s="2"/>
    </row>
    <row r="108" spans="1:31" x14ac:dyDescent="0.2">
      <c r="A108" t="s">
        <v>4575</v>
      </c>
      <c r="B108">
        <v>4017</v>
      </c>
      <c r="C108">
        <v>50</v>
      </c>
      <c r="D108" t="str">
        <f t="shared" si="14"/>
        <v>05000US04017</v>
      </c>
      <c r="E108" t="s">
        <v>129</v>
      </c>
      <c r="F108" t="str">
        <f t="shared" si="15"/>
        <v>Navajo</v>
      </c>
      <c r="G108" t="str">
        <f t="shared" si="16"/>
        <v>Arizona</v>
      </c>
      <c r="H108">
        <v>107449</v>
      </c>
      <c r="I108">
        <v>107489</v>
      </c>
      <c r="J108">
        <v>107714</v>
      </c>
      <c r="K108">
        <v>107435</v>
      </c>
      <c r="L108">
        <v>107037</v>
      </c>
      <c r="M108">
        <v>107443</v>
      </c>
      <c r="N108">
        <v>108178</v>
      </c>
      <c r="O108">
        <v>108363</v>
      </c>
      <c r="P108" s="2">
        <v>110026</v>
      </c>
      <c r="Q108" s="10" t="s">
        <v>3283</v>
      </c>
      <c r="U108" s="2"/>
      <c r="AD108" s="2"/>
      <c r="AE108" s="2"/>
    </row>
    <row r="109" spans="1:31" x14ac:dyDescent="0.2">
      <c r="A109" t="s">
        <v>4576</v>
      </c>
      <c r="B109">
        <v>4019</v>
      </c>
      <c r="C109">
        <v>50</v>
      </c>
      <c r="D109" t="str">
        <f t="shared" si="14"/>
        <v>05000US04019</v>
      </c>
      <c r="E109" t="s">
        <v>130</v>
      </c>
      <c r="F109" t="str">
        <f t="shared" si="15"/>
        <v>Pima</v>
      </c>
      <c r="G109" t="str">
        <f t="shared" si="16"/>
        <v>Arizona</v>
      </c>
      <c r="H109">
        <v>980263</v>
      </c>
      <c r="I109">
        <v>980263</v>
      </c>
      <c r="J109">
        <v>981927</v>
      </c>
      <c r="K109">
        <v>987816</v>
      </c>
      <c r="L109">
        <v>992490</v>
      </c>
      <c r="M109">
        <v>996634</v>
      </c>
      <c r="N109">
        <v>1003157</v>
      </c>
      <c r="O109">
        <v>1008205</v>
      </c>
      <c r="P109" s="2">
        <v>1016206</v>
      </c>
      <c r="Q109" s="10" t="s">
        <v>3278</v>
      </c>
      <c r="U109" s="2"/>
      <c r="AD109" s="2"/>
      <c r="AE109" s="2"/>
    </row>
    <row r="110" spans="1:31" x14ac:dyDescent="0.2">
      <c r="A110" t="s">
        <v>4577</v>
      </c>
      <c r="B110">
        <v>4021</v>
      </c>
      <c r="C110">
        <v>50</v>
      </c>
      <c r="D110" t="str">
        <f t="shared" si="14"/>
        <v>05000US04021</v>
      </c>
      <c r="E110" t="s">
        <v>131</v>
      </c>
      <c r="F110" t="str">
        <f t="shared" si="15"/>
        <v>Pinal</v>
      </c>
      <c r="G110" t="str">
        <f t="shared" si="16"/>
        <v>Arizona</v>
      </c>
      <c r="H110">
        <v>375770</v>
      </c>
      <c r="I110">
        <v>375770</v>
      </c>
      <c r="J110">
        <v>379400</v>
      </c>
      <c r="K110">
        <v>378007</v>
      </c>
      <c r="L110">
        <v>382259</v>
      </c>
      <c r="M110">
        <v>384978</v>
      </c>
      <c r="N110">
        <v>396024</v>
      </c>
      <c r="O110">
        <v>406220</v>
      </c>
      <c r="P110" s="2">
        <v>418540</v>
      </c>
      <c r="Q110" s="10" t="s">
        <v>3278</v>
      </c>
      <c r="U110" s="2"/>
      <c r="AD110" s="2"/>
      <c r="AE110" s="2"/>
    </row>
    <row r="111" spans="1:31" x14ac:dyDescent="0.2">
      <c r="A111" t="s">
        <v>4578</v>
      </c>
      <c r="B111">
        <v>4023</v>
      </c>
      <c r="C111">
        <v>50</v>
      </c>
      <c r="D111" t="str">
        <f t="shared" si="14"/>
        <v>05000US04023</v>
      </c>
      <c r="E111" t="s">
        <v>132</v>
      </c>
      <c r="F111" t="str">
        <f t="shared" si="15"/>
        <v>Santa Cruz</v>
      </c>
      <c r="G111" t="str">
        <f t="shared" si="16"/>
        <v>Arizona</v>
      </c>
      <c r="H111">
        <v>47420</v>
      </c>
      <c r="I111">
        <v>47420</v>
      </c>
      <c r="J111">
        <v>47409</v>
      </c>
      <c r="K111">
        <v>47600</v>
      </c>
      <c r="L111">
        <v>47321</v>
      </c>
      <c r="M111">
        <v>46903</v>
      </c>
      <c r="N111">
        <v>46387</v>
      </c>
      <c r="O111">
        <v>46137</v>
      </c>
      <c r="P111" s="2">
        <v>45985</v>
      </c>
      <c r="Q111" s="11" t="s">
        <v>3278</v>
      </c>
      <c r="U111" s="2"/>
      <c r="AD111" s="2"/>
      <c r="AE111" s="2"/>
    </row>
    <row r="112" spans="1:31" x14ac:dyDescent="0.2">
      <c r="A112" t="s">
        <v>4579</v>
      </c>
      <c r="B112">
        <v>4025</v>
      </c>
      <c r="C112">
        <v>50</v>
      </c>
      <c r="D112" t="str">
        <f t="shared" si="14"/>
        <v>05000US04025</v>
      </c>
      <c r="E112" t="s">
        <v>133</v>
      </c>
      <c r="F112" t="str">
        <f t="shared" si="15"/>
        <v>Yavapai</v>
      </c>
      <c r="G112" t="str">
        <f t="shared" si="16"/>
        <v>Arizona</v>
      </c>
      <c r="H112">
        <v>211033</v>
      </c>
      <c r="I112">
        <v>211015</v>
      </c>
      <c r="J112">
        <v>211139</v>
      </c>
      <c r="K112">
        <v>211138</v>
      </c>
      <c r="L112">
        <v>212350</v>
      </c>
      <c r="M112">
        <v>215027</v>
      </c>
      <c r="N112">
        <v>218405</v>
      </c>
      <c r="O112">
        <v>221584</v>
      </c>
      <c r="P112" s="2">
        <v>225562</v>
      </c>
      <c r="Q112" s="10" t="s">
        <v>3278</v>
      </c>
      <c r="U112" s="2"/>
      <c r="AD112" s="2"/>
      <c r="AE112" s="2"/>
    </row>
    <row r="113" spans="1:31" x14ac:dyDescent="0.2">
      <c r="A113" t="s">
        <v>4580</v>
      </c>
      <c r="B113">
        <v>4027</v>
      </c>
      <c r="C113">
        <v>50</v>
      </c>
      <c r="D113" t="str">
        <f t="shared" si="14"/>
        <v>05000US04027</v>
      </c>
      <c r="E113" t="s">
        <v>134</v>
      </c>
      <c r="F113" t="str">
        <f t="shared" si="15"/>
        <v>Yuma</v>
      </c>
      <c r="G113" t="str">
        <f t="shared" si="16"/>
        <v>Arizona</v>
      </c>
      <c r="H113">
        <v>195751</v>
      </c>
      <c r="I113">
        <v>195750</v>
      </c>
      <c r="J113">
        <v>197071</v>
      </c>
      <c r="K113">
        <v>202539</v>
      </c>
      <c r="L113">
        <v>202160</v>
      </c>
      <c r="M113">
        <v>201851</v>
      </c>
      <c r="N113">
        <v>203111</v>
      </c>
      <c r="O113">
        <v>203706</v>
      </c>
      <c r="P113" s="2">
        <v>205631</v>
      </c>
      <c r="Q113" s="10" t="s">
        <v>3278</v>
      </c>
      <c r="U113" s="2"/>
      <c r="AD113" s="2"/>
      <c r="AE113" s="2"/>
    </row>
    <row r="114" spans="1:31" x14ac:dyDescent="0.2">
      <c r="A114" t="s">
        <v>4581</v>
      </c>
      <c r="B114">
        <v>5001</v>
      </c>
      <c r="C114">
        <v>50</v>
      </c>
      <c r="D114" t="str">
        <f t="shared" si="14"/>
        <v>05000US05001</v>
      </c>
      <c r="E114" t="s">
        <v>135</v>
      </c>
      <c r="F114" t="str">
        <f t="shared" si="15"/>
        <v>Arkansas</v>
      </c>
      <c r="G114" t="str">
        <f t="shared" si="16"/>
        <v>Arkansas</v>
      </c>
      <c r="H114">
        <v>19019</v>
      </c>
      <c r="I114">
        <v>19018</v>
      </c>
      <c r="J114">
        <v>19015</v>
      </c>
      <c r="K114">
        <v>18880</v>
      </c>
      <c r="L114">
        <v>18978</v>
      </c>
      <c r="M114">
        <v>18777</v>
      </c>
      <c r="N114">
        <v>18502</v>
      </c>
      <c r="O114">
        <v>18373</v>
      </c>
      <c r="P114" s="2">
        <v>18214</v>
      </c>
      <c r="Q114" s="10" t="s">
        <v>3310</v>
      </c>
      <c r="S114" s="3"/>
      <c r="U114" s="2"/>
      <c r="AD114" s="2"/>
      <c r="AE114" s="2"/>
    </row>
    <row r="115" spans="1:31" x14ac:dyDescent="0.2">
      <c r="A115" t="s">
        <v>4582</v>
      </c>
      <c r="B115">
        <v>5003</v>
      </c>
      <c r="C115">
        <v>50</v>
      </c>
      <c r="D115" t="str">
        <f t="shared" si="14"/>
        <v>05000US05003</v>
      </c>
      <c r="E115" t="s">
        <v>136</v>
      </c>
      <c r="F115" t="str">
        <f t="shared" si="15"/>
        <v>Ashley</v>
      </c>
      <c r="G115" t="str">
        <f t="shared" si="16"/>
        <v>Arkansas</v>
      </c>
      <c r="H115">
        <v>21853</v>
      </c>
      <c r="I115">
        <v>21853</v>
      </c>
      <c r="J115">
        <v>21831</v>
      </c>
      <c r="K115">
        <v>21656</v>
      </c>
      <c r="L115">
        <v>21491</v>
      </c>
      <c r="M115">
        <v>21234</v>
      </c>
      <c r="N115">
        <v>20920</v>
      </c>
      <c r="O115">
        <v>20810</v>
      </c>
      <c r="P115" s="2">
        <v>20492</v>
      </c>
      <c r="Q115" s="10" t="s">
        <v>3310</v>
      </c>
      <c r="S115" s="3"/>
      <c r="U115" s="2"/>
      <c r="AD115" s="2"/>
      <c r="AE115" s="2"/>
    </row>
    <row r="116" spans="1:31" x14ac:dyDescent="0.2">
      <c r="A116" t="s">
        <v>4583</v>
      </c>
      <c r="B116">
        <v>5005</v>
      </c>
      <c r="C116">
        <v>50</v>
      </c>
      <c r="D116" t="str">
        <f t="shared" si="14"/>
        <v>05000US05005</v>
      </c>
      <c r="E116" t="s">
        <v>137</v>
      </c>
      <c r="F116" t="str">
        <f t="shared" si="15"/>
        <v>Baxter</v>
      </c>
      <c r="G116" t="str">
        <f t="shared" si="16"/>
        <v>Arkansas</v>
      </c>
      <c r="H116">
        <v>41513</v>
      </c>
      <c r="I116">
        <v>41513</v>
      </c>
      <c r="J116">
        <v>41539</v>
      </c>
      <c r="K116">
        <v>41280</v>
      </c>
      <c r="L116">
        <v>41068</v>
      </c>
      <c r="M116">
        <v>40962</v>
      </c>
      <c r="N116">
        <v>40797</v>
      </c>
      <c r="O116">
        <v>41070</v>
      </c>
      <c r="P116" s="2">
        <v>41062</v>
      </c>
      <c r="Q116" s="10" t="s">
        <v>3324</v>
      </c>
      <c r="U116" s="2"/>
      <c r="AD116" s="2"/>
      <c r="AE116" s="2"/>
    </row>
    <row r="117" spans="1:31" x14ac:dyDescent="0.2">
      <c r="A117" t="s">
        <v>4584</v>
      </c>
      <c r="B117">
        <v>5007</v>
      </c>
      <c r="C117">
        <v>50</v>
      </c>
      <c r="D117" t="str">
        <f t="shared" si="14"/>
        <v>05000US05007</v>
      </c>
      <c r="E117" t="s">
        <v>138</v>
      </c>
      <c r="F117" t="str">
        <f t="shared" si="15"/>
        <v>Benton</v>
      </c>
      <c r="G117" t="str">
        <f t="shared" si="16"/>
        <v>Arkansas</v>
      </c>
      <c r="H117">
        <v>221339</v>
      </c>
      <c r="I117">
        <v>221364</v>
      </c>
      <c r="J117">
        <v>222566</v>
      </c>
      <c r="K117">
        <v>228788</v>
      </c>
      <c r="L117">
        <v>234243</v>
      </c>
      <c r="M117">
        <v>238778</v>
      </c>
      <c r="N117">
        <v>243991</v>
      </c>
      <c r="O117">
        <v>250851</v>
      </c>
      <c r="P117" s="2">
        <v>258291</v>
      </c>
      <c r="Q117" s="10" t="s">
        <v>3287</v>
      </c>
      <c r="U117" s="2"/>
      <c r="AD117" s="2"/>
      <c r="AE117" s="2"/>
    </row>
    <row r="118" spans="1:31" x14ac:dyDescent="0.2">
      <c r="A118" t="s">
        <v>4585</v>
      </c>
      <c r="B118">
        <v>5009</v>
      </c>
      <c r="C118">
        <v>50</v>
      </c>
      <c r="D118" t="str">
        <f t="shared" si="14"/>
        <v>05000US05009</v>
      </c>
      <c r="E118" t="s">
        <v>139</v>
      </c>
      <c r="F118" t="str">
        <f t="shared" si="15"/>
        <v>Boone</v>
      </c>
      <c r="G118" t="str">
        <f t="shared" si="16"/>
        <v>Arkansas</v>
      </c>
      <c r="H118">
        <v>36903</v>
      </c>
      <c r="I118">
        <v>36903</v>
      </c>
      <c r="J118">
        <v>36897</v>
      </c>
      <c r="K118">
        <v>37055</v>
      </c>
      <c r="L118">
        <v>37356</v>
      </c>
      <c r="M118">
        <v>37412</v>
      </c>
      <c r="N118">
        <v>37206</v>
      </c>
      <c r="O118">
        <v>37229</v>
      </c>
      <c r="P118" s="2">
        <v>37304</v>
      </c>
      <c r="Q118" s="10" t="s">
        <v>3324</v>
      </c>
      <c r="U118" s="2"/>
      <c r="AD118" s="2"/>
      <c r="AE118" s="2"/>
    </row>
    <row r="119" spans="1:31" x14ac:dyDescent="0.2">
      <c r="A119" t="s">
        <v>4586</v>
      </c>
      <c r="B119">
        <v>5011</v>
      </c>
      <c r="C119">
        <v>50</v>
      </c>
      <c r="D119" t="str">
        <f t="shared" si="14"/>
        <v>05000US05011</v>
      </c>
      <c r="E119" t="s">
        <v>140</v>
      </c>
      <c r="F119" t="str">
        <f t="shared" si="15"/>
        <v>Bradley</v>
      </c>
      <c r="G119" t="str">
        <f t="shared" si="16"/>
        <v>Arkansas</v>
      </c>
      <c r="H119">
        <v>11508</v>
      </c>
      <c r="I119">
        <v>11508</v>
      </c>
      <c r="J119">
        <v>11486</v>
      </c>
      <c r="K119">
        <v>11445</v>
      </c>
      <c r="L119">
        <v>11273</v>
      </c>
      <c r="M119">
        <v>11133</v>
      </c>
      <c r="N119">
        <v>11024</v>
      </c>
      <c r="O119">
        <v>11053</v>
      </c>
      <c r="P119" s="2">
        <v>10996</v>
      </c>
      <c r="Q119" s="10" t="s">
        <v>3324</v>
      </c>
    </row>
    <row r="120" spans="1:31" x14ac:dyDescent="0.2">
      <c r="A120" t="s">
        <v>4587</v>
      </c>
      <c r="B120">
        <v>5013</v>
      </c>
      <c r="C120">
        <v>50</v>
      </c>
      <c r="D120" t="str">
        <f t="shared" si="14"/>
        <v>05000US05013</v>
      </c>
      <c r="E120" t="s">
        <v>141</v>
      </c>
      <c r="F120" t="str">
        <f t="shared" si="15"/>
        <v>Calhoun</v>
      </c>
      <c r="G120" t="str">
        <f t="shared" si="16"/>
        <v>Arkansas</v>
      </c>
      <c r="H120">
        <v>5368</v>
      </c>
      <c r="I120">
        <v>5368</v>
      </c>
      <c r="J120">
        <v>5337</v>
      </c>
      <c r="K120">
        <v>5288</v>
      </c>
      <c r="L120">
        <v>5306</v>
      </c>
      <c r="M120">
        <v>5214</v>
      </c>
      <c r="N120">
        <v>5175</v>
      </c>
      <c r="O120">
        <v>5209</v>
      </c>
      <c r="P120" s="2">
        <v>5144</v>
      </c>
      <c r="Q120" s="10" t="s">
        <v>3324</v>
      </c>
    </row>
    <row r="121" spans="1:31" x14ac:dyDescent="0.2">
      <c r="A121" t="s">
        <v>4588</v>
      </c>
      <c r="B121">
        <v>5015</v>
      </c>
      <c r="C121">
        <v>50</v>
      </c>
      <c r="D121" t="str">
        <f t="shared" si="14"/>
        <v>05000US05015</v>
      </c>
      <c r="E121" t="s">
        <v>142</v>
      </c>
      <c r="F121" t="str">
        <f t="shared" si="15"/>
        <v>Carroll</v>
      </c>
      <c r="G121" t="str">
        <f t="shared" si="16"/>
        <v>Arkansas</v>
      </c>
      <c r="H121">
        <v>27446</v>
      </c>
      <c r="I121">
        <v>27443</v>
      </c>
      <c r="J121">
        <v>27540</v>
      </c>
      <c r="K121">
        <v>27443</v>
      </c>
      <c r="L121">
        <v>27574</v>
      </c>
      <c r="M121">
        <v>27745</v>
      </c>
      <c r="N121">
        <v>27742</v>
      </c>
      <c r="O121">
        <v>27744</v>
      </c>
      <c r="P121" s="2">
        <v>27646</v>
      </c>
      <c r="Q121" s="10" t="s">
        <v>3324</v>
      </c>
    </row>
    <row r="122" spans="1:31" x14ac:dyDescent="0.2">
      <c r="A122" t="s">
        <v>4589</v>
      </c>
      <c r="B122">
        <v>5017</v>
      </c>
      <c r="C122">
        <v>50</v>
      </c>
      <c r="D122" t="str">
        <f t="shared" si="14"/>
        <v>05000US05017</v>
      </c>
      <c r="E122" t="s">
        <v>143</v>
      </c>
      <c r="F122" t="str">
        <f t="shared" si="15"/>
        <v>Chicot</v>
      </c>
      <c r="G122" t="str">
        <f t="shared" si="16"/>
        <v>Arkansas</v>
      </c>
      <c r="H122">
        <v>11800</v>
      </c>
      <c r="I122">
        <v>11800</v>
      </c>
      <c r="J122">
        <v>11793</v>
      </c>
      <c r="K122">
        <v>11683</v>
      </c>
      <c r="L122">
        <v>11473</v>
      </c>
      <c r="M122">
        <v>11344</v>
      </c>
      <c r="N122">
        <v>11196</v>
      </c>
      <c r="O122">
        <v>10985</v>
      </c>
      <c r="P122" s="2">
        <v>10945</v>
      </c>
      <c r="Q122" s="10" t="s">
        <v>3310</v>
      </c>
    </row>
    <row r="123" spans="1:31" x14ac:dyDescent="0.2">
      <c r="A123" t="s">
        <v>4590</v>
      </c>
      <c r="B123">
        <v>5019</v>
      </c>
      <c r="C123">
        <v>50</v>
      </c>
      <c r="D123" t="str">
        <f t="shared" si="14"/>
        <v>05000US05019</v>
      </c>
      <c r="E123" t="s">
        <v>144</v>
      </c>
      <c r="F123" t="str">
        <f t="shared" si="15"/>
        <v>Clark</v>
      </c>
      <c r="G123" t="str">
        <f t="shared" si="16"/>
        <v>Arkansas</v>
      </c>
      <c r="H123">
        <v>22995</v>
      </c>
      <c r="I123">
        <v>22993</v>
      </c>
      <c r="J123">
        <v>22944</v>
      </c>
      <c r="K123">
        <v>22943</v>
      </c>
      <c r="L123">
        <v>22807</v>
      </c>
      <c r="M123">
        <v>22650</v>
      </c>
      <c r="N123">
        <v>22663</v>
      </c>
      <c r="O123">
        <v>22642</v>
      </c>
      <c r="P123" s="2">
        <v>22657</v>
      </c>
      <c r="Q123" s="10" t="s">
        <v>3324</v>
      </c>
    </row>
    <row r="124" spans="1:31" x14ac:dyDescent="0.2">
      <c r="A124" t="s">
        <v>4591</v>
      </c>
      <c r="B124">
        <v>5021</v>
      </c>
      <c r="C124">
        <v>50</v>
      </c>
      <c r="D124" t="str">
        <f t="shared" si="14"/>
        <v>05000US05021</v>
      </c>
      <c r="E124" t="s">
        <v>145</v>
      </c>
      <c r="F124" t="str">
        <f t="shared" si="15"/>
        <v>Clay</v>
      </c>
      <c r="G124" t="str">
        <f t="shared" si="16"/>
        <v>Arkansas</v>
      </c>
      <c r="H124">
        <v>16083</v>
      </c>
      <c r="I124">
        <v>16083</v>
      </c>
      <c r="J124">
        <v>16050</v>
      </c>
      <c r="K124">
        <v>15827</v>
      </c>
      <c r="L124">
        <v>15568</v>
      </c>
      <c r="M124">
        <v>15312</v>
      </c>
      <c r="N124">
        <v>15143</v>
      </c>
      <c r="O124">
        <v>15067</v>
      </c>
      <c r="P124" s="2">
        <v>14920</v>
      </c>
      <c r="Q124" s="10" t="s">
        <v>3310</v>
      </c>
    </row>
    <row r="125" spans="1:31" x14ac:dyDescent="0.2">
      <c r="A125" t="s">
        <v>4592</v>
      </c>
      <c r="B125">
        <v>5023</v>
      </c>
      <c r="C125">
        <v>50</v>
      </c>
      <c r="D125" t="str">
        <f t="shared" si="14"/>
        <v>05000US05023</v>
      </c>
      <c r="E125" t="s">
        <v>146</v>
      </c>
      <c r="F125" t="str">
        <f t="shared" si="15"/>
        <v>Cleburne</v>
      </c>
      <c r="G125" t="str">
        <f t="shared" si="16"/>
        <v>Arkansas</v>
      </c>
      <c r="H125">
        <v>25970</v>
      </c>
      <c r="I125">
        <v>25969</v>
      </c>
      <c r="J125">
        <v>25999</v>
      </c>
      <c r="K125">
        <v>25942</v>
      </c>
      <c r="L125">
        <v>25824</v>
      </c>
      <c r="M125">
        <v>25710</v>
      </c>
      <c r="N125">
        <v>25670</v>
      </c>
      <c r="O125">
        <v>25469</v>
      </c>
      <c r="P125" s="2">
        <v>25264</v>
      </c>
      <c r="Q125" s="10" t="s">
        <v>3324</v>
      </c>
    </row>
    <row r="126" spans="1:31" x14ac:dyDescent="0.2">
      <c r="A126" t="s">
        <v>4593</v>
      </c>
      <c r="B126">
        <v>5025</v>
      </c>
      <c r="C126">
        <v>50</v>
      </c>
      <c r="D126" t="str">
        <f t="shared" si="14"/>
        <v>05000US05025</v>
      </c>
      <c r="E126" t="s">
        <v>147</v>
      </c>
      <c r="F126" t="str">
        <f t="shared" si="15"/>
        <v>Cleveland</v>
      </c>
      <c r="G126" t="str">
        <f t="shared" si="16"/>
        <v>Arkansas</v>
      </c>
      <c r="H126">
        <v>8689</v>
      </c>
      <c r="I126">
        <v>8689</v>
      </c>
      <c r="J126">
        <v>8686</v>
      </c>
      <c r="K126">
        <v>8665</v>
      </c>
      <c r="L126">
        <v>8615</v>
      </c>
      <c r="M126">
        <v>8539</v>
      </c>
      <c r="N126">
        <v>8410</v>
      </c>
      <c r="O126">
        <v>8299</v>
      </c>
      <c r="P126" s="2">
        <v>8241</v>
      </c>
      <c r="Q126" s="10" t="s">
        <v>3324</v>
      </c>
    </row>
    <row r="127" spans="1:31" x14ac:dyDescent="0.2">
      <c r="A127" t="s">
        <v>4594</v>
      </c>
      <c r="B127">
        <v>5027</v>
      </c>
      <c r="C127">
        <v>50</v>
      </c>
      <c r="D127" t="str">
        <f t="shared" si="14"/>
        <v>05000US05027</v>
      </c>
      <c r="E127" t="s">
        <v>148</v>
      </c>
      <c r="F127" t="str">
        <f t="shared" si="15"/>
        <v>Columbia</v>
      </c>
      <c r="G127" t="str">
        <f t="shared" si="16"/>
        <v>Arkansas</v>
      </c>
      <c r="H127">
        <v>24552</v>
      </c>
      <c r="I127">
        <v>24552</v>
      </c>
      <c r="J127">
        <v>24747</v>
      </c>
      <c r="K127">
        <v>24696</v>
      </c>
      <c r="L127">
        <v>24429</v>
      </c>
      <c r="M127">
        <v>24294</v>
      </c>
      <c r="N127">
        <v>24078</v>
      </c>
      <c r="O127">
        <v>24140</v>
      </c>
      <c r="P127" s="2">
        <v>23901</v>
      </c>
      <c r="Q127" s="10" t="s">
        <v>3324</v>
      </c>
    </row>
    <row r="128" spans="1:31" x14ac:dyDescent="0.2">
      <c r="A128" t="s">
        <v>4595</v>
      </c>
      <c r="B128">
        <v>5029</v>
      </c>
      <c r="C128">
        <v>50</v>
      </c>
      <c r="D128" t="str">
        <f t="shared" si="14"/>
        <v>05000US05029</v>
      </c>
      <c r="E128" t="s">
        <v>149</v>
      </c>
      <c r="F128" t="str">
        <f t="shared" si="15"/>
        <v>Conway</v>
      </c>
      <c r="G128" t="str">
        <f t="shared" si="16"/>
        <v>Arkansas</v>
      </c>
      <c r="H128">
        <v>21273</v>
      </c>
      <c r="I128">
        <v>21267</v>
      </c>
      <c r="J128">
        <v>21239</v>
      </c>
      <c r="K128">
        <v>21146</v>
      </c>
      <c r="L128">
        <v>21205</v>
      </c>
      <c r="M128">
        <v>21145</v>
      </c>
      <c r="N128">
        <v>21019</v>
      </c>
      <c r="O128">
        <v>20994</v>
      </c>
      <c r="P128" s="2">
        <v>20937</v>
      </c>
      <c r="Q128" s="10" t="s">
        <v>3324</v>
      </c>
    </row>
    <row r="129" spans="1:20" x14ac:dyDescent="0.2">
      <c r="A129" t="s">
        <v>4596</v>
      </c>
      <c r="B129">
        <v>5031</v>
      </c>
      <c r="C129">
        <v>50</v>
      </c>
      <c r="D129" t="str">
        <f t="shared" si="14"/>
        <v>05000US05031</v>
      </c>
      <c r="E129" t="s">
        <v>150</v>
      </c>
      <c r="F129" t="str">
        <f t="shared" si="15"/>
        <v>Craighead</v>
      </c>
      <c r="G129" t="str">
        <f t="shared" si="16"/>
        <v>Arkansas</v>
      </c>
      <c r="H129">
        <v>96443</v>
      </c>
      <c r="I129">
        <v>96443</v>
      </c>
      <c r="J129">
        <v>96727</v>
      </c>
      <c r="K129">
        <v>98371</v>
      </c>
      <c r="L129">
        <v>99948</v>
      </c>
      <c r="M129">
        <v>101654</v>
      </c>
      <c r="N129">
        <v>102621</v>
      </c>
      <c r="O129">
        <v>104362</v>
      </c>
      <c r="P129" s="2">
        <v>105835</v>
      </c>
      <c r="Q129" s="10" t="s">
        <v>3310</v>
      </c>
    </row>
    <row r="130" spans="1:20" x14ac:dyDescent="0.2">
      <c r="A130" t="s">
        <v>4597</v>
      </c>
      <c r="B130">
        <v>5033</v>
      </c>
      <c r="C130">
        <v>50</v>
      </c>
      <c r="D130" t="str">
        <f t="shared" si="14"/>
        <v>05000US05033</v>
      </c>
      <c r="E130" t="s">
        <v>151</v>
      </c>
      <c r="F130" t="str">
        <f t="shared" si="15"/>
        <v>Crawford</v>
      </c>
      <c r="G130" t="str">
        <f t="shared" si="16"/>
        <v>Arkansas</v>
      </c>
      <c r="H130">
        <v>61948</v>
      </c>
      <c r="I130">
        <v>61948</v>
      </c>
      <c r="J130">
        <v>61977</v>
      </c>
      <c r="K130">
        <v>61829</v>
      </c>
      <c r="L130">
        <v>61940</v>
      </c>
      <c r="M130">
        <v>61696</v>
      </c>
      <c r="N130">
        <v>61840</v>
      </c>
      <c r="O130">
        <v>61894</v>
      </c>
      <c r="P130" s="2">
        <v>62267</v>
      </c>
      <c r="Q130" s="10" t="s">
        <v>3287</v>
      </c>
    </row>
    <row r="131" spans="1:20" x14ac:dyDescent="0.2">
      <c r="A131" t="s">
        <v>4598</v>
      </c>
      <c r="B131">
        <v>5035</v>
      </c>
      <c r="C131">
        <v>50</v>
      </c>
      <c r="D131" t="str">
        <f t="shared" ref="D131:D194" si="17">_xlfn.CONCAT("05000US",TEXT(B131,"00000"))</f>
        <v>05000US05035</v>
      </c>
      <c r="E131" t="s">
        <v>152</v>
      </c>
      <c r="F131" t="str">
        <f t="shared" si="15"/>
        <v>Crittenden</v>
      </c>
      <c r="G131" t="str">
        <f t="shared" si="16"/>
        <v>Arkansas</v>
      </c>
      <c r="H131">
        <v>50902</v>
      </c>
      <c r="I131">
        <v>50902</v>
      </c>
      <c r="J131">
        <v>50947</v>
      </c>
      <c r="K131">
        <v>50520</v>
      </c>
      <c r="L131">
        <v>50065</v>
      </c>
      <c r="M131">
        <v>49730</v>
      </c>
      <c r="N131">
        <v>49538</v>
      </c>
      <c r="O131">
        <v>48985</v>
      </c>
      <c r="P131" s="2">
        <v>49235</v>
      </c>
      <c r="Q131" s="10" t="s">
        <v>3310</v>
      </c>
    </row>
    <row r="132" spans="1:20" x14ac:dyDescent="0.2">
      <c r="A132" t="s">
        <v>4599</v>
      </c>
      <c r="B132">
        <v>5037</v>
      </c>
      <c r="C132">
        <v>50</v>
      </c>
      <c r="D132" t="str">
        <f t="shared" si="17"/>
        <v>05000US05037</v>
      </c>
      <c r="E132" t="s">
        <v>153</v>
      </c>
      <c r="F132" t="str">
        <f t="shared" ref="F132:F195" si="18">MID(MID(E132,1,FIND(",",E132)-1),1,FIND(" County",MID(E132,1,FIND(",",E132)-1))-1)</f>
        <v>Cross</v>
      </c>
      <c r="G132" t="str">
        <f t="shared" ref="G132:G195" si="19">MID(E132,FIND(",",E132)+2,9999)</f>
        <v>Arkansas</v>
      </c>
      <c r="H132">
        <v>17870</v>
      </c>
      <c r="I132">
        <v>17866</v>
      </c>
      <c r="J132">
        <v>17833</v>
      </c>
      <c r="K132">
        <v>17746</v>
      </c>
      <c r="L132">
        <v>17651</v>
      </c>
      <c r="M132">
        <v>17492</v>
      </c>
      <c r="N132">
        <v>17182</v>
      </c>
      <c r="O132">
        <v>17282</v>
      </c>
      <c r="P132" s="2">
        <v>17037</v>
      </c>
      <c r="Q132" s="10" t="s">
        <v>3310</v>
      </c>
    </row>
    <row r="133" spans="1:20" x14ac:dyDescent="0.2">
      <c r="A133" t="s">
        <v>4600</v>
      </c>
      <c r="B133">
        <v>5039</v>
      </c>
      <c r="C133">
        <v>50</v>
      </c>
      <c r="D133" t="str">
        <f t="shared" si="17"/>
        <v>05000US05039</v>
      </c>
      <c r="E133" t="s">
        <v>154</v>
      </c>
      <c r="F133" t="str">
        <f t="shared" si="18"/>
        <v>Dallas</v>
      </c>
      <c r="G133" t="str">
        <f t="shared" si="19"/>
        <v>Arkansas</v>
      </c>
      <c r="H133">
        <v>8116</v>
      </c>
      <c r="I133">
        <v>8116</v>
      </c>
      <c r="J133">
        <v>8068</v>
      </c>
      <c r="K133">
        <v>8078</v>
      </c>
      <c r="L133">
        <v>7979</v>
      </c>
      <c r="M133">
        <v>7922</v>
      </c>
      <c r="N133">
        <v>7735</v>
      </c>
      <c r="O133">
        <v>7583</v>
      </c>
      <c r="P133" s="2">
        <v>7469</v>
      </c>
      <c r="Q133" s="10" t="s">
        <v>3324</v>
      </c>
    </row>
    <row r="134" spans="1:20" x14ac:dyDescent="0.2">
      <c r="A134" t="s">
        <v>4601</v>
      </c>
      <c r="B134">
        <v>5041</v>
      </c>
      <c r="C134">
        <v>50</v>
      </c>
      <c r="D134" t="str">
        <f t="shared" si="17"/>
        <v>05000US05041</v>
      </c>
      <c r="E134" t="s">
        <v>155</v>
      </c>
      <c r="F134" t="str">
        <f t="shared" si="18"/>
        <v>Desha</v>
      </c>
      <c r="G134" t="str">
        <f t="shared" si="19"/>
        <v>Arkansas</v>
      </c>
      <c r="H134">
        <v>13008</v>
      </c>
      <c r="I134">
        <v>13008</v>
      </c>
      <c r="J134">
        <v>12964</v>
      </c>
      <c r="K134">
        <v>12709</v>
      </c>
      <c r="L134">
        <v>12575</v>
      </c>
      <c r="M134">
        <v>12467</v>
      </c>
      <c r="N134">
        <v>12245</v>
      </c>
      <c r="O134">
        <v>12007</v>
      </c>
      <c r="P134" s="2">
        <v>11876</v>
      </c>
      <c r="Q134" s="10" t="s">
        <v>3310</v>
      </c>
    </row>
    <row r="135" spans="1:20" x14ac:dyDescent="0.2">
      <c r="A135" t="s">
        <v>4602</v>
      </c>
      <c r="B135">
        <v>5043</v>
      </c>
      <c r="C135">
        <v>50</v>
      </c>
      <c r="D135" t="str">
        <f t="shared" si="17"/>
        <v>05000US05043</v>
      </c>
      <c r="E135" t="s">
        <v>156</v>
      </c>
      <c r="F135" t="str">
        <f t="shared" si="18"/>
        <v>Drew</v>
      </c>
      <c r="G135" t="str">
        <f t="shared" si="19"/>
        <v>Arkansas</v>
      </c>
      <c r="H135">
        <v>18509</v>
      </c>
      <c r="I135">
        <v>18509</v>
      </c>
      <c r="J135">
        <v>18657</v>
      </c>
      <c r="K135">
        <v>18721</v>
      </c>
      <c r="L135">
        <v>18762</v>
      </c>
      <c r="M135">
        <v>18682</v>
      </c>
      <c r="N135">
        <v>18669</v>
      </c>
      <c r="O135">
        <v>18675</v>
      </c>
      <c r="P135" s="2">
        <v>18651</v>
      </c>
      <c r="Q135" s="10" t="s">
        <v>3310</v>
      </c>
    </row>
    <row r="136" spans="1:20" x14ac:dyDescent="0.2">
      <c r="A136" t="s">
        <v>4603</v>
      </c>
      <c r="B136">
        <v>5045</v>
      </c>
      <c r="C136">
        <v>50</v>
      </c>
      <c r="D136" t="str">
        <f t="shared" si="17"/>
        <v>05000US05045</v>
      </c>
      <c r="E136" t="s">
        <v>157</v>
      </c>
      <c r="F136" t="str">
        <f t="shared" si="18"/>
        <v>Faulkner</v>
      </c>
      <c r="G136" t="str">
        <f t="shared" si="19"/>
        <v>Arkansas</v>
      </c>
      <c r="H136">
        <v>113237</v>
      </c>
      <c r="I136">
        <v>113242</v>
      </c>
      <c r="J136">
        <v>114065</v>
      </c>
      <c r="K136">
        <v>116297</v>
      </c>
      <c r="L136">
        <v>118534</v>
      </c>
      <c r="M136">
        <v>119299</v>
      </c>
      <c r="N136">
        <v>120683</v>
      </c>
      <c r="O136">
        <v>121343</v>
      </c>
      <c r="P136" s="2">
        <v>122227</v>
      </c>
      <c r="Q136" s="10" t="s">
        <v>3324</v>
      </c>
    </row>
    <row r="137" spans="1:20" x14ac:dyDescent="0.2">
      <c r="A137" t="s">
        <v>4604</v>
      </c>
      <c r="B137">
        <v>5047</v>
      </c>
      <c r="C137">
        <v>50</v>
      </c>
      <c r="D137" t="str">
        <f t="shared" si="17"/>
        <v>05000US05047</v>
      </c>
      <c r="E137" t="s">
        <v>158</v>
      </c>
      <c r="F137" t="str">
        <f t="shared" si="18"/>
        <v>Franklin</v>
      </c>
      <c r="G137" t="str">
        <f t="shared" si="19"/>
        <v>Arkansas</v>
      </c>
      <c r="H137">
        <v>18125</v>
      </c>
      <c r="I137">
        <v>18121</v>
      </c>
      <c r="J137">
        <v>18124</v>
      </c>
      <c r="K137">
        <v>18002</v>
      </c>
      <c r="L137">
        <v>17957</v>
      </c>
      <c r="M137">
        <v>17934</v>
      </c>
      <c r="N137">
        <v>17767</v>
      </c>
      <c r="O137">
        <v>17709</v>
      </c>
      <c r="P137" s="2">
        <v>17626</v>
      </c>
      <c r="Q137" s="10" t="s">
        <v>3287</v>
      </c>
    </row>
    <row r="138" spans="1:20" x14ac:dyDescent="0.2">
      <c r="A138" t="s">
        <v>4605</v>
      </c>
      <c r="B138">
        <v>5049</v>
      </c>
      <c r="C138">
        <v>50</v>
      </c>
      <c r="D138" t="str">
        <f t="shared" si="17"/>
        <v>05000US05049</v>
      </c>
      <c r="E138" t="s">
        <v>159</v>
      </c>
      <c r="F138" t="str">
        <f t="shared" si="18"/>
        <v>Fulton</v>
      </c>
      <c r="G138" t="str">
        <f t="shared" si="19"/>
        <v>Arkansas</v>
      </c>
      <c r="H138">
        <v>12245</v>
      </c>
      <c r="I138">
        <v>12245</v>
      </c>
      <c r="J138">
        <v>12216</v>
      </c>
      <c r="K138">
        <v>12296</v>
      </c>
      <c r="L138">
        <v>12246</v>
      </c>
      <c r="M138">
        <v>12243</v>
      </c>
      <c r="N138">
        <v>12130</v>
      </c>
      <c r="O138">
        <v>12188</v>
      </c>
      <c r="P138" s="2">
        <v>12123</v>
      </c>
      <c r="Q138" s="10" t="s">
        <v>3324</v>
      </c>
    </row>
    <row r="139" spans="1:20" x14ac:dyDescent="0.2">
      <c r="A139" t="s">
        <v>4606</v>
      </c>
      <c r="B139">
        <v>5051</v>
      </c>
      <c r="C139">
        <v>50</v>
      </c>
      <c r="D139" t="str">
        <f t="shared" si="17"/>
        <v>05000US05051</v>
      </c>
      <c r="E139" t="s">
        <v>160</v>
      </c>
      <c r="F139" t="str">
        <f t="shared" si="18"/>
        <v>Garland</v>
      </c>
      <c r="G139" t="str">
        <f t="shared" si="19"/>
        <v>Arkansas</v>
      </c>
      <c r="H139">
        <v>96024</v>
      </c>
      <c r="I139">
        <v>95995</v>
      </c>
      <c r="J139">
        <v>96123</v>
      </c>
      <c r="K139">
        <v>96617</v>
      </c>
      <c r="L139">
        <v>96794</v>
      </c>
      <c r="M139">
        <v>96986</v>
      </c>
      <c r="N139">
        <v>97183</v>
      </c>
      <c r="O139">
        <v>97154</v>
      </c>
      <c r="P139" s="2">
        <v>97477</v>
      </c>
      <c r="Q139" s="10" t="s">
        <v>3324</v>
      </c>
    </row>
    <row r="140" spans="1:20" x14ac:dyDescent="0.2">
      <c r="A140" t="s">
        <v>4607</v>
      </c>
      <c r="B140">
        <v>5053</v>
      </c>
      <c r="C140">
        <v>50</v>
      </c>
      <c r="D140" t="str">
        <f t="shared" si="17"/>
        <v>05000US05053</v>
      </c>
      <c r="E140" t="s">
        <v>161</v>
      </c>
      <c r="F140" t="str">
        <f t="shared" si="18"/>
        <v>Grant</v>
      </c>
      <c r="G140" t="str">
        <f t="shared" si="19"/>
        <v>Arkansas</v>
      </c>
      <c r="H140">
        <v>17853</v>
      </c>
      <c r="I140">
        <v>17853</v>
      </c>
      <c r="J140">
        <v>17891</v>
      </c>
      <c r="K140">
        <v>17954</v>
      </c>
      <c r="L140">
        <v>18026</v>
      </c>
      <c r="M140">
        <v>18035</v>
      </c>
      <c r="N140">
        <v>18059</v>
      </c>
      <c r="O140">
        <v>18030</v>
      </c>
      <c r="P140" s="2">
        <v>18082</v>
      </c>
      <c r="Q140" s="10" t="s">
        <v>3324</v>
      </c>
    </row>
    <row r="141" spans="1:20" x14ac:dyDescent="0.2">
      <c r="A141" t="s">
        <v>4608</v>
      </c>
      <c r="B141">
        <v>5055</v>
      </c>
      <c r="C141">
        <v>50</v>
      </c>
      <c r="D141" t="str">
        <f t="shared" si="17"/>
        <v>05000US05055</v>
      </c>
      <c r="E141" t="s">
        <v>162</v>
      </c>
      <c r="F141" t="str">
        <f t="shared" si="18"/>
        <v>Greene</v>
      </c>
      <c r="G141" t="str">
        <f t="shared" si="19"/>
        <v>Arkansas</v>
      </c>
      <c r="H141">
        <v>42090</v>
      </c>
      <c r="I141">
        <v>42090</v>
      </c>
      <c r="J141">
        <v>42187</v>
      </c>
      <c r="K141">
        <v>42732</v>
      </c>
      <c r="L141">
        <v>43166</v>
      </c>
      <c r="M141">
        <v>43078</v>
      </c>
      <c r="N141">
        <v>43717</v>
      </c>
      <c r="O141">
        <v>44167</v>
      </c>
      <c r="P141" s="2">
        <v>44598</v>
      </c>
      <c r="Q141" s="10" t="s">
        <v>3310</v>
      </c>
    </row>
    <row r="142" spans="1:20" x14ac:dyDescent="0.2">
      <c r="A142" t="s">
        <v>4609</v>
      </c>
      <c r="B142">
        <v>5057</v>
      </c>
      <c r="C142">
        <v>50</v>
      </c>
      <c r="D142" t="str">
        <f t="shared" si="17"/>
        <v>05000US05057</v>
      </c>
      <c r="E142" t="s">
        <v>163</v>
      </c>
      <c r="F142" t="str">
        <f t="shared" si="18"/>
        <v>Hempstead</v>
      </c>
      <c r="G142" t="str">
        <f t="shared" si="19"/>
        <v>Arkansas</v>
      </c>
      <c r="H142">
        <v>22609</v>
      </c>
      <c r="I142">
        <v>22609</v>
      </c>
      <c r="J142">
        <v>22600</v>
      </c>
      <c r="K142">
        <v>22507</v>
      </c>
      <c r="L142">
        <v>22346</v>
      </c>
      <c r="M142">
        <v>22392</v>
      </c>
      <c r="N142">
        <v>22289</v>
      </c>
      <c r="O142">
        <v>22038</v>
      </c>
      <c r="P142" s="2">
        <v>21974</v>
      </c>
      <c r="Q142" s="10" t="s">
        <v>3324</v>
      </c>
    </row>
    <row r="143" spans="1:20" x14ac:dyDescent="0.2">
      <c r="A143" t="s">
        <v>4610</v>
      </c>
      <c r="B143">
        <v>5059</v>
      </c>
      <c r="C143">
        <v>50</v>
      </c>
      <c r="D143" t="str">
        <f t="shared" si="17"/>
        <v>05000US05059</v>
      </c>
      <c r="E143" t="s">
        <v>164</v>
      </c>
      <c r="F143" t="str">
        <f t="shared" si="18"/>
        <v>Hot Spring</v>
      </c>
      <c r="G143" t="str">
        <f t="shared" si="19"/>
        <v>Arkansas</v>
      </c>
      <c r="H143">
        <v>32923</v>
      </c>
      <c r="I143">
        <v>33010</v>
      </c>
      <c r="J143">
        <v>33212</v>
      </c>
      <c r="K143">
        <v>33115</v>
      </c>
      <c r="L143">
        <v>33457</v>
      </c>
      <c r="M143">
        <v>33495</v>
      </c>
      <c r="N143">
        <v>33389</v>
      </c>
      <c r="O143">
        <v>33483</v>
      </c>
      <c r="P143" s="2">
        <v>33374</v>
      </c>
      <c r="Q143" s="10" t="s">
        <v>3324</v>
      </c>
    </row>
    <row r="144" spans="1:20" x14ac:dyDescent="0.2">
      <c r="A144" t="s">
        <v>4611</v>
      </c>
      <c r="B144">
        <v>5061</v>
      </c>
      <c r="C144">
        <v>50</v>
      </c>
      <c r="D144" t="str">
        <f t="shared" si="17"/>
        <v>05000US05061</v>
      </c>
      <c r="E144" t="s">
        <v>165</v>
      </c>
      <c r="F144" t="str">
        <f t="shared" si="18"/>
        <v>Howard</v>
      </c>
      <c r="G144" t="str">
        <f t="shared" si="19"/>
        <v>Arkansas</v>
      </c>
      <c r="H144">
        <v>13789</v>
      </c>
      <c r="I144">
        <v>13789</v>
      </c>
      <c r="J144">
        <v>13803</v>
      </c>
      <c r="K144">
        <v>13821</v>
      </c>
      <c r="L144">
        <v>13693</v>
      </c>
      <c r="M144">
        <v>13527</v>
      </c>
      <c r="N144">
        <v>13488</v>
      </c>
      <c r="O144">
        <v>13350</v>
      </c>
      <c r="P144" s="2">
        <v>13377</v>
      </c>
      <c r="Q144" s="10" t="s">
        <v>3324</v>
      </c>
      <c r="S144" s="3"/>
      <c r="T144" s="2"/>
    </row>
    <row r="145" spans="1:19" x14ac:dyDescent="0.2">
      <c r="A145" t="s">
        <v>4612</v>
      </c>
      <c r="B145">
        <v>5063</v>
      </c>
      <c r="C145">
        <v>50</v>
      </c>
      <c r="D145" t="str">
        <f t="shared" si="17"/>
        <v>05000US05063</v>
      </c>
      <c r="E145" t="s">
        <v>166</v>
      </c>
      <c r="F145" t="str">
        <f t="shared" si="18"/>
        <v>Independence</v>
      </c>
      <c r="G145" t="str">
        <f t="shared" si="19"/>
        <v>Arkansas</v>
      </c>
      <c r="H145">
        <v>36647</v>
      </c>
      <c r="I145">
        <v>36647</v>
      </c>
      <c r="J145">
        <v>36805</v>
      </c>
      <c r="K145">
        <v>36831</v>
      </c>
      <c r="L145">
        <v>36925</v>
      </c>
      <c r="M145">
        <v>36873</v>
      </c>
      <c r="N145">
        <v>37113</v>
      </c>
      <c r="O145">
        <v>37073</v>
      </c>
      <c r="P145" s="2">
        <v>37168</v>
      </c>
      <c r="Q145" s="10" t="s">
        <v>3324</v>
      </c>
    </row>
    <row r="146" spans="1:19" x14ac:dyDescent="0.2">
      <c r="A146" t="s">
        <v>4613</v>
      </c>
      <c r="B146">
        <v>5065</v>
      </c>
      <c r="C146">
        <v>50</v>
      </c>
      <c r="D146" t="str">
        <f t="shared" si="17"/>
        <v>05000US05065</v>
      </c>
      <c r="E146" t="s">
        <v>167</v>
      </c>
      <c r="F146" t="str">
        <f t="shared" si="18"/>
        <v>Izard</v>
      </c>
      <c r="G146" t="str">
        <f t="shared" si="19"/>
        <v>Arkansas</v>
      </c>
      <c r="H146">
        <v>13696</v>
      </c>
      <c r="I146">
        <v>13696</v>
      </c>
      <c r="J146">
        <v>13682</v>
      </c>
      <c r="K146">
        <v>13579</v>
      </c>
      <c r="L146">
        <v>13522</v>
      </c>
      <c r="M146">
        <v>13386</v>
      </c>
      <c r="N146">
        <v>13508</v>
      </c>
      <c r="O146">
        <v>13454</v>
      </c>
      <c r="P146" s="2">
        <v>13433</v>
      </c>
      <c r="Q146" s="10" t="s">
        <v>3324</v>
      </c>
    </row>
    <row r="147" spans="1:19" x14ac:dyDescent="0.2">
      <c r="A147" t="s">
        <v>4614</v>
      </c>
      <c r="B147">
        <v>5067</v>
      </c>
      <c r="C147">
        <v>50</v>
      </c>
      <c r="D147" t="str">
        <f t="shared" si="17"/>
        <v>05000US05067</v>
      </c>
      <c r="E147" t="s">
        <v>168</v>
      </c>
      <c r="F147" t="str">
        <f t="shared" si="18"/>
        <v>Jackson</v>
      </c>
      <c r="G147" t="str">
        <f t="shared" si="19"/>
        <v>Arkansas</v>
      </c>
      <c r="H147">
        <v>17997</v>
      </c>
      <c r="I147">
        <v>17998</v>
      </c>
      <c r="J147">
        <v>18045</v>
      </c>
      <c r="K147">
        <v>17854</v>
      </c>
      <c r="L147">
        <v>17649</v>
      </c>
      <c r="M147">
        <v>17690</v>
      </c>
      <c r="N147">
        <v>17565</v>
      </c>
      <c r="O147">
        <v>17350</v>
      </c>
      <c r="P147" s="2">
        <v>17221</v>
      </c>
      <c r="Q147" s="10" t="s">
        <v>3324</v>
      </c>
    </row>
    <row r="148" spans="1:19" x14ac:dyDescent="0.2">
      <c r="A148" t="s">
        <v>4615</v>
      </c>
      <c r="B148">
        <v>5069</v>
      </c>
      <c r="C148">
        <v>50</v>
      </c>
      <c r="D148" t="str">
        <f t="shared" si="17"/>
        <v>05000US05069</v>
      </c>
      <c r="E148" t="s">
        <v>169</v>
      </c>
      <c r="F148" t="str">
        <f t="shared" si="18"/>
        <v>Jefferson</v>
      </c>
      <c r="G148" t="str">
        <f t="shared" si="19"/>
        <v>Arkansas</v>
      </c>
      <c r="H148">
        <v>77435</v>
      </c>
      <c r="I148">
        <v>77435</v>
      </c>
      <c r="J148">
        <v>77321</v>
      </c>
      <c r="K148">
        <v>76033</v>
      </c>
      <c r="L148">
        <v>74618</v>
      </c>
      <c r="M148">
        <v>73150</v>
      </c>
      <c r="N148">
        <v>72376</v>
      </c>
      <c r="O148">
        <v>71764</v>
      </c>
      <c r="P148" s="2">
        <v>70016</v>
      </c>
      <c r="Q148" s="10" t="s">
        <v>3324</v>
      </c>
    </row>
    <row r="149" spans="1:19" x14ac:dyDescent="0.2">
      <c r="A149" t="s">
        <v>4616</v>
      </c>
      <c r="B149">
        <v>5071</v>
      </c>
      <c r="C149">
        <v>50</v>
      </c>
      <c r="D149" t="str">
        <f t="shared" si="17"/>
        <v>05000US05071</v>
      </c>
      <c r="E149" t="s">
        <v>170</v>
      </c>
      <c r="F149" t="str">
        <f t="shared" si="18"/>
        <v>Johnson</v>
      </c>
      <c r="G149" t="str">
        <f t="shared" si="19"/>
        <v>Arkansas</v>
      </c>
      <c r="H149">
        <v>25540</v>
      </c>
      <c r="I149">
        <v>25540</v>
      </c>
      <c r="J149">
        <v>25552</v>
      </c>
      <c r="K149">
        <v>25692</v>
      </c>
      <c r="L149">
        <v>25911</v>
      </c>
      <c r="M149">
        <v>25896</v>
      </c>
      <c r="N149">
        <v>25998</v>
      </c>
      <c r="O149">
        <v>26146</v>
      </c>
      <c r="P149" s="2">
        <v>26176</v>
      </c>
      <c r="Q149" s="10" t="s">
        <v>3287</v>
      </c>
    </row>
    <row r="150" spans="1:19" x14ac:dyDescent="0.2">
      <c r="A150" t="s">
        <v>4617</v>
      </c>
      <c r="B150">
        <v>5073</v>
      </c>
      <c r="C150">
        <v>50</v>
      </c>
      <c r="D150" t="str">
        <f t="shared" si="17"/>
        <v>05000US05073</v>
      </c>
      <c r="E150" t="s">
        <v>171</v>
      </c>
      <c r="F150" t="str">
        <f t="shared" si="18"/>
        <v>Lafayette</v>
      </c>
      <c r="G150" t="str">
        <f t="shared" si="19"/>
        <v>Arkansas</v>
      </c>
      <c r="H150">
        <v>7645</v>
      </c>
      <c r="I150">
        <v>7645</v>
      </c>
      <c r="J150">
        <v>7636</v>
      </c>
      <c r="K150">
        <v>7540</v>
      </c>
      <c r="L150">
        <v>7441</v>
      </c>
      <c r="M150">
        <v>7245</v>
      </c>
      <c r="N150">
        <v>7119</v>
      </c>
      <c r="O150">
        <v>6981</v>
      </c>
      <c r="P150" s="2">
        <v>6847</v>
      </c>
      <c r="Q150" s="10" t="s">
        <v>3324</v>
      </c>
    </row>
    <row r="151" spans="1:19" x14ac:dyDescent="0.2">
      <c r="A151" t="s">
        <v>4618</v>
      </c>
      <c r="B151">
        <v>5075</v>
      </c>
      <c r="C151">
        <v>50</v>
      </c>
      <c r="D151" t="str">
        <f t="shared" si="17"/>
        <v>05000US05075</v>
      </c>
      <c r="E151" t="s">
        <v>172</v>
      </c>
      <c r="F151" t="str">
        <f t="shared" si="18"/>
        <v>Lawrence</v>
      </c>
      <c r="G151" t="str">
        <f t="shared" si="19"/>
        <v>Arkansas</v>
      </c>
      <c r="H151">
        <v>17415</v>
      </c>
      <c r="I151">
        <v>17411</v>
      </c>
      <c r="J151">
        <v>17498</v>
      </c>
      <c r="K151">
        <v>17293</v>
      </c>
      <c r="L151">
        <v>17047</v>
      </c>
      <c r="M151">
        <v>17067</v>
      </c>
      <c r="N151">
        <v>16987</v>
      </c>
      <c r="O151">
        <v>16741</v>
      </c>
      <c r="P151" s="2">
        <v>16735</v>
      </c>
      <c r="Q151" s="10" t="s">
        <v>3324</v>
      </c>
    </row>
    <row r="152" spans="1:19" x14ac:dyDescent="0.2">
      <c r="A152" t="s">
        <v>4619</v>
      </c>
      <c r="B152">
        <v>5077</v>
      </c>
      <c r="C152">
        <v>50</v>
      </c>
      <c r="D152" t="str">
        <f t="shared" si="17"/>
        <v>05000US05077</v>
      </c>
      <c r="E152" t="s">
        <v>173</v>
      </c>
      <c r="F152" t="str">
        <f t="shared" si="18"/>
        <v>Lee</v>
      </c>
      <c r="G152" t="str">
        <f t="shared" si="19"/>
        <v>Arkansas</v>
      </c>
      <c r="H152">
        <v>10424</v>
      </c>
      <c r="I152">
        <v>10424</v>
      </c>
      <c r="J152">
        <v>10371</v>
      </c>
      <c r="K152">
        <v>10277</v>
      </c>
      <c r="L152">
        <v>10162</v>
      </c>
      <c r="M152">
        <v>9991</v>
      </c>
      <c r="N152">
        <v>9798</v>
      </c>
      <c r="O152">
        <v>9645</v>
      </c>
      <c r="P152" s="2">
        <v>9310</v>
      </c>
      <c r="Q152" s="10" t="s">
        <v>3310</v>
      </c>
    </row>
    <row r="153" spans="1:19" x14ac:dyDescent="0.2">
      <c r="A153" t="s">
        <v>4620</v>
      </c>
      <c r="B153">
        <v>5079</v>
      </c>
      <c r="C153">
        <v>50</v>
      </c>
      <c r="D153" t="str">
        <f t="shared" si="17"/>
        <v>05000US05079</v>
      </c>
      <c r="E153" t="s">
        <v>174</v>
      </c>
      <c r="F153" t="str">
        <f t="shared" si="18"/>
        <v>Lincoln</v>
      </c>
      <c r="G153" t="str">
        <f t="shared" si="19"/>
        <v>Arkansas</v>
      </c>
      <c r="H153">
        <v>14134</v>
      </c>
      <c r="I153">
        <v>14134</v>
      </c>
      <c r="J153">
        <v>14072</v>
      </c>
      <c r="K153">
        <v>14322</v>
      </c>
      <c r="L153">
        <v>14139</v>
      </c>
      <c r="M153">
        <v>14023</v>
      </c>
      <c r="N153">
        <v>13967</v>
      </c>
      <c r="O153">
        <v>13841</v>
      </c>
      <c r="P153" s="2">
        <v>13705</v>
      </c>
      <c r="Q153" s="10" t="s">
        <v>3324</v>
      </c>
    </row>
    <row r="154" spans="1:19" x14ac:dyDescent="0.2">
      <c r="A154" t="s">
        <v>4621</v>
      </c>
      <c r="B154">
        <v>5081</v>
      </c>
      <c r="C154">
        <v>50</v>
      </c>
      <c r="D154" t="str">
        <f t="shared" si="17"/>
        <v>05000US05081</v>
      </c>
      <c r="E154" t="s">
        <v>175</v>
      </c>
      <c r="F154" t="str">
        <f t="shared" si="18"/>
        <v>Little River</v>
      </c>
      <c r="G154" t="str">
        <f t="shared" si="19"/>
        <v>Arkansas</v>
      </c>
      <c r="H154">
        <v>13171</v>
      </c>
      <c r="I154">
        <v>13168</v>
      </c>
      <c r="J154">
        <v>13137</v>
      </c>
      <c r="K154">
        <v>12965</v>
      </c>
      <c r="L154">
        <v>12920</v>
      </c>
      <c r="M154">
        <v>12739</v>
      </c>
      <c r="N154">
        <v>12525</v>
      </c>
      <c r="O154">
        <v>12445</v>
      </c>
      <c r="P154" s="2">
        <v>12451</v>
      </c>
      <c r="Q154" s="10" t="s">
        <v>3287</v>
      </c>
    </row>
    <row r="155" spans="1:19" x14ac:dyDescent="0.2">
      <c r="A155" t="s">
        <v>4622</v>
      </c>
      <c r="B155">
        <v>5083</v>
      </c>
      <c r="C155">
        <v>50</v>
      </c>
      <c r="D155" t="str">
        <f t="shared" si="17"/>
        <v>05000US05083</v>
      </c>
      <c r="E155" t="s">
        <v>176</v>
      </c>
      <c r="F155" t="str">
        <f t="shared" si="18"/>
        <v>Logan</v>
      </c>
      <c r="G155" t="str">
        <f t="shared" si="19"/>
        <v>Arkansas</v>
      </c>
      <c r="H155">
        <v>22353</v>
      </c>
      <c r="I155">
        <v>22350</v>
      </c>
      <c r="J155">
        <v>22313</v>
      </c>
      <c r="K155">
        <v>22283</v>
      </c>
      <c r="L155">
        <v>22018</v>
      </c>
      <c r="M155">
        <v>22111</v>
      </c>
      <c r="N155">
        <v>21959</v>
      </c>
      <c r="O155">
        <v>21796</v>
      </c>
      <c r="P155" s="2">
        <v>21792</v>
      </c>
      <c r="Q155" s="10" t="s">
        <v>3287</v>
      </c>
    </row>
    <row r="156" spans="1:19" x14ac:dyDescent="0.2">
      <c r="A156" t="s">
        <v>4623</v>
      </c>
      <c r="B156">
        <v>5085</v>
      </c>
      <c r="C156">
        <v>50</v>
      </c>
      <c r="D156" t="str">
        <f t="shared" si="17"/>
        <v>05000US05085</v>
      </c>
      <c r="E156" t="s">
        <v>177</v>
      </c>
      <c r="F156" t="str">
        <f t="shared" si="18"/>
        <v>Lonoke</v>
      </c>
      <c r="G156" t="str">
        <f t="shared" si="19"/>
        <v>Arkansas</v>
      </c>
      <c r="H156">
        <v>68356</v>
      </c>
      <c r="I156">
        <v>68354</v>
      </c>
      <c r="J156">
        <v>68709</v>
      </c>
      <c r="K156">
        <v>69447</v>
      </c>
      <c r="L156">
        <v>70101</v>
      </c>
      <c r="M156">
        <v>70807</v>
      </c>
      <c r="N156">
        <v>71563</v>
      </c>
      <c r="O156">
        <v>71697</v>
      </c>
      <c r="P156" s="2">
        <v>72228</v>
      </c>
      <c r="Q156" s="10" t="s">
        <v>3324</v>
      </c>
    </row>
    <row r="157" spans="1:19" x14ac:dyDescent="0.2">
      <c r="A157" t="s">
        <v>4624</v>
      </c>
      <c r="B157">
        <v>5087</v>
      </c>
      <c r="C157">
        <v>50</v>
      </c>
      <c r="D157" t="str">
        <f t="shared" si="17"/>
        <v>05000US05087</v>
      </c>
      <c r="E157" t="s">
        <v>178</v>
      </c>
      <c r="F157" t="str">
        <f t="shared" si="18"/>
        <v>Madison</v>
      </c>
      <c r="G157" t="str">
        <f t="shared" si="19"/>
        <v>Arkansas</v>
      </c>
      <c r="H157">
        <v>15717</v>
      </c>
      <c r="I157">
        <v>15720</v>
      </c>
      <c r="J157">
        <v>15694</v>
      </c>
      <c r="K157">
        <v>15681</v>
      </c>
      <c r="L157">
        <v>15619</v>
      </c>
      <c r="M157">
        <v>15684</v>
      </c>
      <c r="N157">
        <v>15714</v>
      </c>
      <c r="O157">
        <v>15717</v>
      </c>
      <c r="P157" s="2">
        <v>16072</v>
      </c>
      <c r="Q157" s="10" t="s">
        <v>3287</v>
      </c>
    </row>
    <row r="158" spans="1:19" x14ac:dyDescent="0.2">
      <c r="A158" t="s">
        <v>4625</v>
      </c>
      <c r="B158">
        <v>5089</v>
      </c>
      <c r="C158">
        <v>50</v>
      </c>
      <c r="D158" t="str">
        <f t="shared" si="17"/>
        <v>05000US05089</v>
      </c>
      <c r="E158" t="s">
        <v>179</v>
      </c>
      <c r="F158" t="str">
        <f t="shared" si="18"/>
        <v>Marion</v>
      </c>
      <c r="G158" t="str">
        <f t="shared" si="19"/>
        <v>Arkansas</v>
      </c>
      <c r="H158">
        <v>16653</v>
      </c>
      <c r="I158">
        <v>16651</v>
      </c>
      <c r="J158">
        <v>16657</v>
      </c>
      <c r="K158">
        <v>16655</v>
      </c>
      <c r="L158">
        <v>16616</v>
      </c>
      <c r="M158">
        <v>16446</v>
      </c>
      <c r="N158">
        <v>16421</v>
      </c>
      <c r="O158">
        <v>16214</v>
      </c>
      <c r="P158" s="2">
        <v>16325</v>
      </c>
      <c r="Q158" s="10" t="s">
        <v>3324</v>
      </c>
    </row>
    <row r="159" spans="1:19" x14ac:dyDescent="0.2">
      <c r="A159" t="s">
        <v>4626</v>
      </c>
      <c r="B159">
        <v>5091</v>
      </c>
      <c r="C159">
        <v>50</v>
      </c>
      <c r="D159" t="str">
        <f t="shared" si="17"/>
        <v>05000US05091</v>
      </c>
      <c r="E159" t="s">
        <v>180</v>
      </c>
      <c r="F159" t="str">
        <f t="shared" si="18"/>
        <v>Miller</v>
      </c>
      <c r="G159" t="str">
        <f t="shared" si="19"/>
        <v>Arkansas</v>
      </c>
      <c r="H159">
        <v>43462</v>
      </c>
      <c r="I159">
        <v>43462</v>
      </c>
      <c r="J159">
        <v>43541</v>
      </c>
      <c r="K159">
        <v>43750</v>
      </c>
      <c r="L159">
        <v>43649</v>
      </c>
      <c r="M159">
        <v>43440</v>
      </c>
      <c r="N159">
        <v>43556</v>
      </c>
      <c r="O159">
        <v>43899</v>
      </c>
      <c r="P159" s="2">
        <v>43787</v>
      </c>
      <c r="Q159" s="10" t="s">
        <v>3287</v>
      </c>
    </row>
    <row r="160" spans="1:19" x14ac:dyDescent="0.2">
      <c r="A160" t="s">
        <v>4627</v>
      </c>
      <c r="B160">
        <v>5093</v>
      </c>
      <c r="C160">
        <v>50</v>
      </c>
      <c r="D160" t="str">
        <f t="shared" si="17"/>
        <v>05000US05093</v>
      </c>
      <c r="E160" t="s">
        <v>181</v>
      </c>
      <c r="F160" t="str">
        <f t="shared" si="18"/>
        <v>Mississippi</v>
      </c>
      <c r="G160" t="str">
        <f t="shared" si="19"/>
        <v>Arkansas</v>
      </c>
      <c r="H160">
        <v>46480</v>
      </c>
      <c r="I160">
        <v>46480</v>
      </c>
      <c r="J160">
        <v>46390</v>
      </c>
      <c r="K160">
        <v>46036</v>
      </c>
      <c r="L160">
        <v>45531</v>
      </c>
      <c r="M160">
        <v>44687</v>
      </c>
      <c r="N160">
        <v>44243</v>
      </c>
      <c r="O160">
        <v>43699</v>
      </c>
      <c r="P160" s="2">
        <v>42835</v>
      </c>
      <c r="Q160" s="10" t="s">
        <v>3310</v>
      </c>
      <c r="S160" s="2"/>
    </row>
    <row r="161" spans="1:19" x14ac:dyDescent="0.2">
      <c r="A161" t="s">
        <v>4628</v>
      </c>
      <c r="B161">
        <v>5095</v>
      </c>
      <c r="C161">
        <v>50</v>
      </c>
      <c r="D161" t="str">
        <f t="shared" si="17"/>
        <v>05000US05095</v>
      </c>
      <c r="E161" t="s">
        <v>182</v>
      </c>
      <c r="F161" t="str">
        <f t="shared" si="18"/>
        <v>Monroe</v>
      </c>
      <c r="G161" t="str">
        <f t="shared" si="19"/>
        <v>Arkansas</v>
      </c>
      <c r="H161">
        <v>8149</v>
      </c>
      <c r="I161">
        <v>8150</v>
      </c>
      <c r="J161">
        <v>8123</v>
      </c>
      <c r="K161">
        <v>8070</v>
      </c>
      <c r="L161">
        <v>7843</v>
      </c>
      <c r="M161">
        <v>7670</v>
      </c>
      <c r="N161">
        <v>7612</v>
      </c>
      <c r="O161">
        <v>7415</v>
      </c>
      <c r="P161" s="2">
        <v>7169</v>
      </c>
      <c r="Q161" s="10" t="s">
        <v>3310</v>
      </c>
      <c r="S161" s="2"/>
    </row>
    <row r="162" spans="1:19" x14ac:dyDescent="0.2">
      <c r="A162" t="s">
        <v>4629</v>
      </c>
      <c r="B162">
        <v>5097</v>
      </c>
      <c r="C162">
        <v>50</v>
      </c>
      <c r="D162" t="str">
        <f t="shared" si="17"/>
        <v>05000US05097</v>
      </c>
      <c r="E162" t="s">
        <v>183</v>
      </c>
      <c r="F162" t="str">
        <f t="shared" si="18"/>
        <v>Montgomery</v>
      </c>
      <c r="G162" t="str">
        <f t="shared" si="19"/>
        <v>Arkansas</v>
      </c>
      <c r="H162">
        <v>9487</v>
      </c>
      <c r="I162">
        <v>9487</v>
      </c>
      <c r="J162">
        <v>9490</v>
      </c>
      <c r="K162">
        <v>9383</v>
      </c>
      <c r="L162">
        <v>9320</v>
      </c>
      <c r="M162">
        <v>9222</v>
      </c>
      <c r="N162">
        <v>9107</v>
      </c>
      <c r="O162">
        <v>8972</v>
      </c>
      <c r="P162" s="2">
        <v>8879</v>
      </c>
      <c r="Q162" s="10" t="s">
        <v>3324</v>
      </c>
      <c r="S162" s="2"/>
    </row>
    <row r="163" spans="1:19" x14ac:dyDescent="0.2">
      <c r="A163" t="s">
        <v>4630</v>
      </c>
      <c r="B163">
        <v>5099</v>
      </c>
      <c r="C163">
        <v>50</v>
      </c>
      <c r="D163" t="str">
        <f t="shared" si="17"/>
        <v>05000US05099</v>
      </c>
      <c r="E163" t="s">
        <v>184</v>
      </c>
      <c r="F163" t="str">
        <f t="shared" si="18"/>
        <v>Nevada</v>
      </c>
      <c r="G163" t="str">
        <f t="shared" si="19"/>
        <v>Arkansas</v>
      </c>
      <c r="H163">
        <v>8997</v>
      </c>
      <c r="I163">
        <v>8997</v>
      </c>
      <c r="J163">
        <v>8974</v>
      </c>
      <c r="K163">
        <v>9009</v>
      </c>
      <c r="L163">
        <v>8911</v>
      </c>
      <c r="M163">
        <v>8791</v>
      </c>
      <c r="N163">
        <v>8689</v>
      </c>
      <c r="O163">
        <v>8553</v>
      </c>
      <c r="P163" s="2">
        <v>8398</v>
      </c>
      <c r="Q163" s="10" t="s">
        <v>3324</v>
      </c>
    </row>
    <row r="164" spans="1:19" x14ac:dyDescent="0.2">
      <c r="A164" t="s">
        <v>4631</v>
      </c>
      <c r="B164">
        <v>5101</v>
      </c>
      <c r="C164">
        <v>50</v>
      </c>
      <c r="D164" t="str">
        <f t="shared" si="17"/>
        <v>05000US05101</v>
      </c>
      <c r="E164" t="s">
        <v>185</v>
      </c>
      <c r="F164" t="str">
        <f t="shared" si="18"/>
        <v>Newton</v>
      </c>
      <c r="G164" t="str">
        <f t="shared" si="19"/>
        <v>Arkansas</v>
      </c>
      <c r="H164">
        <v>8330</v>
      </c>
      <c r="I164">
        <v>8330</v>
      </c>
      <c r="J164">
        <v>8329</v>
      </c>
      <c r="K164">
        <v>8278</v>
      </c>
      <c r="L164">
        <v>8087</v>
      </c>
      <c r="M164">
        <v>8078</v>
      </c>
      <c r="N164">
        <v>7914</v>
      </c>
      <c r="O164">
        <v>7923</v>
      </c>
      <c r="P164" s="2">
        <v>7936</v>
      </c>
      <c r="Q164" s="10" t="s">
        <v>3324</v>
      </c>
    </row>
    <row r="165" spans="1:19" x14ac:dyDescent="0.2">
      <c r="A165" t="s">
        <v>4632</v>
      </c>
      <c r="B165">
        <v>5103</v>
      </c>
      <c r="C165">
        <v>50</v>
      </c>
      <c r="D165" t="str">
        <f t="shared" si="17"/>
        <v>05000US05103</v>
      </c>
      <c r="E165" t="s">
        <v>186</v>
      </c>
      <c r="F165" t="str">
        <f t="shared" si="18"/>
        <v>Ouachita</v>
      </c>
      <c r="G165" t="str">
        <f t="shared" si="19"/>
        <v>Arkansas</v>
      </c>
      <c r="H165">
        <v>26120</v>
      </c>
      <c r="I165">
        <v>26121</v>
      </c>
      <c r="J165">
        <v>26077</v>
      </c>
      <c r="K165">
        <v>25727</v>
      </c>
      <c r="L165">
        <v>25405</v>
      </c>
      <c r="M165">
        <v>24969</v>
      </c>
      <c r="N165">
        <v>24799</v>
      </c>
      <c r="O165">
        <v>24370</v>
      </c>
      <c r="P165" s="2">
        <v>24098</v>
      </c>
      <c r="Q165" s="10" t="s">
        <v>3324</v>
      </c>
    </row>
    <row r="166" spans="1:19" x14ac:dyDescent="0.2">
      <c r="A166" t="s">
        <v>4633</v>
      </c>
      <c r="B166">
        <v>5105</v>
      </c>
      <c r="C166">
        <v>50</v>
      </c>
      <c r="D166" t="str">
        <f t="shared" si="17"/>
        <v>05000US05105</v>
      </c>
      <c r="E166" t="s">
        <v>187</v>
      </c>
      <c r="F166" t="str">
        <f t="shared" si="18"/>
        <v>Perry</v>
      </c>
      <c r="G166" t="str">
        <f t="shared" si="19"/>
        <v>Arkansas</v>
      </c>
      <c r="H166">
        <v>10445</v>
      </c>
      <c r="I166">
        <v>10441</v>
      </c>
      <c r="J166">
        <v>10455</v>
      </c>
      <c r="K166">
        <v>10392</v>
      </c>
      <c r="L166">
        <v>10336</v>
      </c>
      <c r="M166">
        <v>10337</v>
      </c>
      <c r="N166">
        <v>10244</v>
      </c>
      <c r="O166">
        <v>10182</v>
      </c>
      <c r="P166" s="2">
        <v>10132</v>
      </c>
      <c r="Q166" s="10" t="s">
        <v>3324</v>
      </c>
    </row>
    <row r="167" spans="1:19" x14ac:dyDescent="0.2">
      <c r="A167" t="s">
        <v>4634</v>
      </c>
      <c r="B167">
        <v>5107</v>
      </c>
      <c r="C167">
        <v>50</v>
      </c>
      <c r="D167" t="str">
        <f t="shared" si="17"/>
        <v>05000US05107</v>
      </c>
      <c r="E167" t="s">
        <v>188</v>
      </c>
      <c r="F167" t="str">
        <f t="shared" si="18"/>
        <v>Phillips</v>
      </c>
      <c r="G167" t="str">
        <f t="shared" si="19"/>
        <v>Arkansas</v>
      </c>
      <c r="H167">
        <v>21757</v>
      </c>
      <c r="I167">
        <v>21757</v>
      </c>
      <c r="J167">
        <v>21670</v>
      </c>
      <c r="K167">
        <v>21413</v>
      </c>
      <c r="L167">
        <v>20762</v>
      </c>
      <c r="M167">
        <v>20437</v>
      </c>
      <c r="N167">
        <v>19938</v>
      </c>
      <c r="O167">
        <v>19534</v>
      </c>
      <c r="P167" s="2">
        <v>18975</v>
      </c>
      <c r="Q167" s="10" t="s">
        <v>3310</v>
      </c>
    </row>
    <row r="168" spans="1:19" x14ac:dyDescent="0.2">
      <c r="A168" t="s">
        <v>4635</v>
      </c>
      <c r="B168">
        <v>5109</v>
      </c>
      <c r="C168">
        <v>50</v>
      </c>
      <c r="D168" t="str">
        <f t="shared" si="17"/>
        <v>05000US05109</v>
      </c>
      <c r="E168" t="s">
        <v>189</v>
      </c>
      <c r="F168" t="str">
        <f t="shared" si="18"/>
        <v>Pike</v>
      </c>
      <c r="G168" t="str">
        <f t="shared" si="19"/>
        <v>Arkansas</v>
      </c>
      <c r="H168">
        <v>11291</v>
      </c>
      <c r="I168">
        <v>11291</v>
      </c>
      <c r="J168">
        <v>11273</v>
      </c>
      <c r="K168">
        <v>11239</v>
      </c>
      <c r="L168">
        <v>11270</v>
      </c>
      <c r="M168">
        <v>11126</v>
      </c>
      <c r="N168">
        <v>11002</v>
      </c>
      <c r="O168">
        <v>10854</v>
      </c>
      <c r="P168" s="2">
        <v>10832</v>
      </c>
      <c r="Q168" s="10" t="s">
        <v>3324</v>
      </c>
    </row>
    <row r="169" spans="1:19" x14ac:dyDescent="0.2">
      <c r="A169" t="s">
        <v>4636</v>
      </c>
      <c r="B169">
        <v>5111</v>
      </c>
      <c r="C169">
        <v>50</v>
      </c>
      <c r="D169" t="str">
        <f t="shared" si="17"/>
        <v>05000US05111</v>
      </c>
      <c r="E169" t="s">
        <v>190</v>
      </c>
      <c r="F169" t="str">
        <f t="shared" si="18"/>
        <v>Poinsett</v>
      </c>
      <c r="G169" t="str">
        <f t="shared" si="19"/>
        <v>Arkansas</v>
      </c>
      <c r="H169">
        <v>24583</v>
      </c>
      <c r="I169">
        <v>24583</v>
      </c>
      <c r="J169">
        <v>24526</v>
      </c>
      <c r="K169">
        <v>24446</v>
      </c>
      <c r="L169">
        <v>24293</v>
      </c>
      <c r="M169">
        <v>24156</v>
      </c>
      <c r="N169">
        <v>24155</v>
      </c>
      <c r="O169">
        <v>24028</v>
      </c>
      <c r="P169" s="2">
        <v>24023</v>
      </c>
      <c r="Q169" s="10" t="s">
        <v>3310</v>
      </c>
    </row>
    <row r="170" spans="1:19" x14ac:dyDescent="0.2">
      <c r="A170" t="s">
        <v>4637</v>
      </c>
      <c r="B170">
        <v>5113</v>
      </c>
      <c r="C170">
        <v>50</v>
      </c>
      <c r="D170" t="str">
        <f t="shared" si="17"/>
        <v>05000US05113</v>
      </c>
      <c r="E170" t="s">
        <v>191</v>
      </c>
      <c r="F170" t="str">
        <f t="shared" si="18"/>
        <v>Polk</v>
      </c>
      <c r="G170" t="str">
        <f t="shared" si="19"/>
        <v>Arkansas</v>
      </c>
      <c r="H170">
        <v>20662</v>
      </c>
      <c r="I170">
        <v>20662</v>
      </c>
      <c r="J170">
        <v>20669</v>
      </c>
      <c r="K170">
        <v>20562</v>
      </c>
      <c r="L170">
        <v>20440</v>
      </c>
      <c r="M170">
        <v>20361</v>
      </c>
      <c r="N170">
        <v>20252</v>
      </c>
      <c r="O170">
        <v>20225</v>
      </c>
      <c r="P170" s="2">
        <v>20173</v>
      </c>
      <c r="Q170" s="10" t="s">
        <v>3287</v>
      </c>
    </row>
    <row r="171" spans="1:19" x14ac:dyDescent="0.2">
      <c r="A171" t="s">
        <v>4638</v>
      </c>
      <c r="B171">
        <v>5115</v>
      </c>
      <c r="C171">
        <v>50</v>
      </c>
      <c r="D171" t="str">
        <f t="shared" si="17"/>
        <v>05000US05115</v>
      </c>
      <c r="E171" t="s">
        <v>192</v>
      </c>
      <c r="F171" t="str">
        <f t="shared" si="18"/>
        <v>Pope</v>
      </c>
      <c r="G171" t="str">
        <f t="shared" si="19"/>
        <v>Arkansas</v>
      </c>
      <c r="H171">
        <v>61754</v>
      </c>
      <c r="I171">
        <v>61754</v>
      </c>
      <c r="J171">
        <v>62110</v>
      </c>
      <c r="K171">
        <v>62646</v>
      </c>
      <c r="L171">
        <v>62631</v>
      </c>
      <c r="M171">
        <v>62538</v>
      </c>
      <c r="N171">
        <v>63094</v>
      </c>
      <c r="O171">
        <v>63492</v>
      </c>
      <c r="P171" s="2">
        <v>63779</v>
      </c>
      <c r="Q171" s="10" t="s">
        <v>3324</v>
      </c>
    </row>
    <row r="172" spans="1:19" x14ac:dyDescent="0.2">
      <c r="A172" t="s">
        <v>4639</v>
      </c>
      <c r="B172">
        <v>5117</v>
      </c>
      <c r="C172">
        <v>50</v>
      </c>
      <c r="D172" t="str">
        <f t="shared" si="17"/>
        <v>05000US05117</v>
      </c>
      <c r="E172" t="s">
        <v>193</v>
      </c>
      <c r="F172" t="str">
        <f t="shared" si="18"/>
        <v>Prairie</v>
      </c>
      <c r="G172" t="str">
        <f t="shared" si="19"/>
        <v>Arkansas</v>
      </c>
      <c r="H172">
        <v>8715</v>
      </c>
      <c r="I172">
        <v>8715</v>
      </c>
      <c r="J172">
        <v>8716</v>
      </c>
      <c r="K172">
        <v>8578</v>
      </c>
      <c r="L172">
        <v>8460</v>
      </c>
      <c r="M172">
        <v>8364</v>
      </c>
      <c r="N172">
        <v>8314</v>
      </c>
      <c r="O172">
        <v>8280</v>
      </c>
      <c r="P172" s="2">
        <v>8251</v>
      </c>
      <c r="Q172" s="10" t="s">
        <v>3324</v>
      </c>
    </row>
    <row r="173" spans="1:19" x14ac:dyDescent="0.2">
      <c r="A173" t="s">
        <v>4640</v>
      </c>
      <c r="B173">
        <v>5119</v>
      </c>
      <c r="C173">
        <v>50</v>
      </c>
      <c r="D173" t="str">
        <f t="shared" si="17"/>
        <v>05000US05119</v>
      </c>
      <c r="E173" t="s">
        <v>194</v>
      </c>
      <c r="F173" t="str">
        <f t="shared" si="18"/>
        <v>Pulaski</v>
      </c>
      <c r="G173" t="str">
        <f t="shared" si="19"/>
        <v>Arkansas</v>
      </c>
      <c r="H173">
        <v>382748</v>
      </c>
      <c r="I173">
        <v>382788</v>
      </c>
      <c r="J173">
        <v>383623</v>
      </c>
      <c r="K173">
        <v>386776</v>
      </c>
      <c r="L173">
        <v>388905</v>
      </c>
      <c r="M173">
        <v>391312</v>
      </c>
      <c r="N173">
        <v>392633</v>
      </c>
      <c r="O173">
        <v>392932</v>
      </c>
      <c r="P173" s="2">
        <v>393250</v>
      </c>
      <c r="Q173" s="10" t="s">
        <v>3324</v>
      </c>
    </row>
    <row r="174" spans="1:19" x14ac:dyDescent="0.2">
      <c r="A174" t="s">
        <v>4641</v>
      </c>
      <c r="B174">
        <v>5121</v>
      </c>
      <c r="C174">
        <v>50</v>
      </c>
      <c r="D174" t="str">
        <f t="shared" si="17"/>
        <v>05000US05121</v>
      </c>
      <c r="E174" t="s">
        <v>195</v>
      </c>
      <c r="F174" t="str">
        <f t="shared" si="18"/>
        <v>Randolph</v>
      </c>
      <c r="G174" t="str">
        <f t="shared" si="19"/>
        <v>Arkansas</v>
      </c>
      <c r="H174">
        <v>17969</v>
      </c>
      <c r="I174">
        <v>17970</v>
      </c>
      <c r="J174">
        <v>17967</v>
      </c>
      <c r="K174">
        <v>17974</v>
      </c>
      <c r="L174">
        <v>17854</v>
      </c>
      <c r="M174">
        <v>17621</v>
      </c>
      <c r="N174">
        <v>17540</v>
      </c>
      <c r="O174">
        <v>17455</v>
      </c>
      <c r="P174" s="2">
        <v>17448</v>
      </c>
      <c r="Q174" s="10" t="s">
        <v>3324</v>
      </c>
    </row>
    <row r="175" spans="1:19" x14ac:dyDescent="0.2">
      <c r="A175" t="s">
        <v>4642</v>
      </c>
      <c r="B175">
        <v>5123</v>
      </c>
      <c r="C175">
        <v>50</v>
      </c>
      <c r="D175" t="str">
        <f t="shared" si="17"/>
        <v>05000US05123</v>
      </c>
      <c r="E175" t="s">
        <v>196</v>
      </c>
      <c r="F175" t="str">
        <f t="shared" si="18"/>
        <v>St. Francis</v>
      </c>
      <c r="G175" t="str">
        <f t="shared" si="19"/>
        <v>Arkansas</v>
      </c>
      <c r="H175">
        <v>28258</v>
      </c>
      <c r="I175">
        <v>28258</v>
      </c>
      <c r="J175">
        <v>28181</v>
      </c>
      <c r="K175">
        <v>27960</v>
      </c>
      <c r="L175">
        <v>27907</v>
      </c>
      <c r="M175">
        <v>27408</v>
      </c>
      <c r="N175">
        <v>27026</v>
      </c>
      <c r="O175">
        <v>26578</v>
      </c>
      <c r="P175" s="2">
        <v>26196</v>
      </c>
      <c r="Q175" s="10" t="s">
        <v>3310</v>
      </c>
    </row>
    <row r="176" spans="1:19" x14ac:dyDescent="0.2">
      <c r="A176" t="s">
        <v>4643</v>
      </c>
      <c r="B176">
        <v>5125</v>
      </c>
      <c r="C176">
        <v>50</v>
      </c>
      <c r="D176" t="str">
        <f t="shared" si="17"/>
        <v>05000US05125</v>
      </c>
      <c r="E176" t="s">
        <v>197</v>
      </c>
      <c r="F176" t="str">
        <f t="shared" si="18"/>
        <v>Saline</v>
      </c>
      <c r="G176" t="str">
        <f t="shared" si="19"/>
        <v>Arkansas</v>
      </c>
      <c r="H176">
        <v>107118</v>
      </c>
      <c r="I176">
        <v>107141</v>
      </c>
      <c r="J176">
        <v>107667</v>
      </c>
      <c r="K176">
        <v>109901</v>
      </c>
      <c r="L176">
        <v>111758</v>
      </c>
      <c r="M176">
        <v>114287</v>
      </c>
      <c r="N176">
        <v>115780</v>
      </c>
      <c r="O176">
        <v>117358</v>
      </c>
      <c r="P176" s="2">
        <v>118703</v>
      </c>
      <c r="Q176" s="10" t="s">
        <v>3324</v>
      </c>
    </row>
    <row r="177" spans="1:20" x14ac:dyDescent="0.2">
      <c r="A177" t="s">
        <v>4644</v>
      </c>
      <c r="B177">
        <v>5127</v>
      </c>
      <c r="C177">
        <v>50</v>
      </c>
      <c r="D177" t="str">
        <f t="shared" si="17"/>
        <v>05000US05127</v>
      </c>
      <c r="E177" t="s">
        <v>198</v>
      </c>
      <c r="F177" t="str">
        <f t="shared" si="18"/>
        <v>Scott</v>
      </c>
      <c r="G177" t="str">
        <f t="shared" si="19"/>
        <v>Arkansas</v>
      </c>
      <c r="H177">
        <v>11233</v>
      </c>
      <c r="I177">
        <v>11208</v>
      </c>
      <c r="J177">
        <v>11246</v>
      </c>
      <c r="K177">
        <v>11223</v>
      </c>
      <c r="L177">
        <v>10986</v>
      </c>
      <c r="M177">
        <v>10874</v>
      </c>
      <c r="N177">
        <v>10659</v>
      </c>
      <c r="O177">
        <v>10510</v>
      </c>
      <c r="P177" s="2">
        <v>10277</v>
      </c>
      <c r="Q177" s="10" t="s">
        <v>3287</v>
      </c>
    </row>
    <row r="178" spans="1:20" x14ac:dyDescent="0.2">
      <c r="A178" t="s">
        <v>4645</v>
      </c>
      <c r="B178">
        <v>5129</v>
      </c>
      <c r="C178">
        <v>50</v>
      </c>
      <c r="D178" t="str">
        <f t="shared" si="17"/>
        <v>05000US05129</v>
      </c>
      <c r="E178" t="s">
        <v>199</v>
      </c>
      <c r="F178" t="str">
        <f t="shared" si="18"/>
        <v>Searcy</v>
      </c>
      <c r="G178" t="str">
        <f t="shared" si="19"/>
        <v>Arkansas</v>
      </c>
      <c r="H178">
        <v>8195</v>
      </c>
      <c r="I178">
        <v>8192</v>
      </c>
      <c r="J178">
        <v>8176</v>
      </c>
      <c r="K178">
        <v>8069</v>
      </c>
      <c r="L178">
        <v>7988</v>
      </c>
      <c r="M178">
        <v>7979</v>
      </c>
      <c r="N178">
        <v>7908</v>
      </c>
      <c r="O178">
        <v>7850</v>
      </c>
      <c r="P178" s="2">
        <v>7967</v>
      </c>
      <c r="Q178" s="10" t="s">
        <v>3324</v>
      </c>
    </row>
    <row r="179" spans="1:20" x14ac:dyDescent="0.2">
      <c r="A179" t="s">
        <v>4646</v>
      </c>
      <c r="B179">
        <v>5131</v>
      </c>
      <c r="C179">
        <v>50</v>
      </c>
      <c r="D179" t="str">
        <f t="shared" si="17"/>
        <v>05000US05131</v>
      </c>
      <c r="E179" t="s">
        <v>200</v>
      </c>
      <c r="F179" t="str">
        <f t="shared" si="18"/>
        <v>Sebastian</v>
      </c>
      <c r="G179" t="str">
        <f t="shared" si="19"/>
        <v>Arkansas</v>
      </c>
      <c r="H179">
        <v>125744</v>
      </c>
      <c r="I179">
        <v>125776</v>
      </c>
      <c r="J179">
        <v>125817</v>
      </c>
      <c r="K179">
        <v>126909</v>
      </c>
      <c r="L179">
        <v>127418</v>
      </c>
      <c r="M179">
        <v>127127</v>
      </c>
      <c r="N179">
        <v>126827</v>
      </c>
      <c r="O179">
        <v>127590</v>
      </c>
      <c r="P179" s="2">
        <v>127793</v>
      </c>
      <c r="Q179" s="10" t="s">
        <v>3287</v>
      </c>
    </row>
    <row r="180" spans="1:20" x14ac:dyDescent="0.2">
      <c r="A180" t="s">
        <v>4647</v>
      </c>
      <c r="B180">
        <v>5133</v>
      </c>
      <c r="C180">
        <v>50</v>
      </c>
      <c r="D180" t="str">
        <f t="shared" si="17"/>
        <v>05000US05133</v>
      </c>
      <c r="E180" t="s">
        <v>201</v>
      </c>
      <c r="F180" t="str">
        <f t="shared" si="18"/>
        <v>Sevier</v>
      </c>
      <c r="G180" t="str">
        <f t="shared" si="19"/>
        <v>Arkansas</v>
      </c>
      <c r="H180">
        <v>17058</v>
      </c>
      <c r="I180">
        <v>17058</v>
      </c>
      <c r="J180">
        <v>17142</v>
      </c>
      <c r="K180">
        <v>17166</v>
      </c>
      <c r="L180">
        <v>17153</v>
      </c>
      <c r="M180">
        <v>17297</v>
      </c>
      <c r="N180">
        <v>17377</v>
      </c>
      <c r="O180">
        <v>17226</v>
      </c>
      <c r="P180" s="2">
        <v>16910</v>
      </c>
      <c r="Q180" s="10" t="s">
        <v>3287</v>
      </c>
      <c r="S180" s="3"/>
      <c r="T180" s="2"/>
    </row>
    <row r="181" spans="1:20" x14ac:dyDescent="0.2">
      <c r="A181" t="s">
        <v>4648</v>
      </c>
      <c r="B181">
        <v>5135</v>
      </c>
      <c r="C181">
        <v>50</v>
      </c>
      <c r="D181" t="str">
        <f t="shared" si="17"/>
        <v>05000US05135</v>
      </c>
      <c r="E181" t="s">
        <v>202</v>
      </c>
      <c r="F181" t="str">
        <f t="shared" si="18"/>
        <v>Sharp</v>
      </c>
      <c r="G181" t="str">
        <f t="shared" si="19"/>
        <v>Arkansas</v>
      </c>
      <c r="H181">
        <v>17264</v>
      </c>
      <c r="I181">
        <v>17267</v>
      </c>
      <c r="J181">
        <v>17280</v>
      </c>
      <c r="K181">
        <v>17274</v>
      </c>
      <c r="L181">
        <v>17061</v>
      </c>
      <c r="M181">
        <v>17084</v>
      </c>
      <c r="N181">
        <v>16904</v>
      </c>
      <c r="O181">
        <v>16931</v>
      </c>
      <c r="P181" s="2">
        <v>17157</v>
      </c>
      <c r="Q181" s="10" t="s">
        <v>3324</v>
      </c>
      <c r="S181" s="3"/>
      <c r="T181" s="2"/>
    </row>
    <row r="182" spans="1:20" x14ac:dyDescent="0.2">
      <c r="A182" t="s">
        <v>4649</v>
      </c>
      <c r="B182">
        <v>5137</v>
      </c>
      <c r="C182">
        <v>50</v>
      </c>
      <c r="D182" t="str">
        <f t="shared" si="17"/>
        <v>05000US05137</v>
      </c>
      <c r="E182" t="s">
        <v>203</v>
      </c>
      <c r="F182" t="str">
        <f t="shared" si="18"/>
        <v>Stone</v>
      </c>
      <c r="G182" t="str">
        <f t="shared" si="19"/>
        <v>Arkansas</v>
      </c>
      <c r="H182">
        <v>12394</v>
      </c>
      <c r="I182">
        <v>12394</v>
      </c>
      <c r="J182">
        <v>12394</v>
      </c>
      <c r="K182">
        <v>12563</v>
      </c>
      <c r="L182">
        <v>12610</v>
      </c>
      <c r="M182">
        <v>12490</v>
      </c>
      <c r="N182">
        <v>12445</v>
      </c>
      <c r="O182">
        <v>12430</v>
      </c>
      <c r="P182" s="2">
        <v>12539</v>
      </c>
      <c r="Q182" s="10" t="s">
        <v>3324</v>
      </c>
    </row>
    <row r="183" spans="1:20" x14ac:dyDescent="0.2">
      <c r="A183" t="s">
        <v>4650</v>
      </c>
      <c r="B183">
        <v>5139</v>
      </c>
      <c r="C183">
        <v>50</v>
      </c>
      <c r="D183" t="str">
        <f t="shared" si="17"/>
        <v>05000US05139</v>
      </c>
      <c r="E183" t="s">
        <v>204</v>
      </c>
      <c r="F183" t="str">
        <f t="shared" si="18"/>
        <v>Union</v>
      </c>
      <c r="G183" t="str">
        <f t="shared" si="19"/>
        <v>Arkansas</v>
      </c>
      <c r="H183">
        <v>41639</v>
      </c>
      <c r="I183">
        <v>41639</v>
      </c>
      <c r="J183">
        <v>41556</v>
      </c>
      <c r="K183">
        <v>41375</v>
      </c>
      <c r="L183">
        <v>40864</v>
      </c>
      <c r="M183">
        <v>40603</v>
      </c>
      <c r="N183">
        <v>40158</v>
      </c>
      <c r="O183">
        <v>40158</v>
      </c>
      <c r="P183" s="2">
        <v>39887</v>
      </c>
      <c r="Q183" s="10" t="s">
        <v>3324</v>
      </c>
    </row>
    <row r="184" spans="1:20" x14ac:dyDescent="0.2">
      <c r="A184" t="s">
        <v>4651</v>
      </c>
      <c r="B184">
        <v>5141</v>
      </c>
      <c r="C184">
        <v>50</v>
      </c>
      <c r="D184" t="str">
        <f t="shared" si="17"/>
        <v>05000US05141</v>
      </c>
      <c r="E184" t="s">
        <v>205</v>
      </c>
      <c r="F184" t="str">
        <f t="shared" si="18"/>
        <v>Van Buren</v>
      </c>
      <c r="G184" t="str">
        <f t="shared" si="19"/>
        <v>Arkansas</v>
      </c>
      <c r="H184">
        <v>17295</v>
      </c>
      <c r="I184">
        <v>17294</v>
      </c>
      <c r="J184">
        <v>17308</v>
      </c>
      <c r="K184">
        <v>17197</v>
      </c>
      <c r="L184">
        <v>17167</v>
      </c>
      <c r="M184">
        <v>16992</v>
      </c>
      <c r="N184">
        <v>16893</v>
      </c>
      <c r="O184">
        <v>16780</v>
      </c>
      <c r="P184" s="2">
        <v>16628</v>
      </c>
      <c r="Q184" s="10" t="s">
        <v>3324</v>
      </c>
    </row>
    <row r="185" spans="1:20" x14ac:dyDescent="0.2">
      <c r="A185" t="s">
        <v>4652</v>
      </c>
      <c r="B185">
        <v>5143</v>
      </c>
      <c r="C185">
        <v>50</v>
      </c>
      <c r="D185" t="str">
        <f t="shared" si="17"/>
        <v>05000US05143</v>
      </c>
      <c r="E185" t="s">
        <v>206</v>
      </c>
      <c r="F185" t="str">
        <f t="shared" si="18"/>
        <v>Washington</v>
      </c>
      <c r="G185" t="str">
        <f t="shared" si="19"/>
        <v>Arkansas</v>
      </c>
      <c r="H185">
        <v>203065</v>
      </c>
      <c r="I185">
        <v>203043</v>
      </c>
      <c r="J185">
        <v>204012</v>
      </c>
      <c r="K185">
        <v>207833</v>
      </c>
      <c r="L185">
        <v>211497</v>
      </c>
      <c r="M185">
        <v>215979</v>
      </c>
      <c r="N185">
        <v>219891</v>
      </c>
      <c r="O185">
        <v>224233</v>
      </c>
      <c r="P185" s="2">
        <v>228049</v>
      </c>
      <c r="Q185" s="10" t="s">
        <v>3287</v>
      </c>
    </row>
    <row r="186" spans="1:20" x14ac:dyDescent="0.2">
      <c r="A186" t="s">
        <v>4653</v>
      </c>
      <c r="B186">
        <v>5145</v>
      </c>
      <c r="C186">
        <v>50</v>
      </c>
      <c r="D186" t="str">
        <f t="shared" si="17"/>
        <v>05000US05145</v>
      </c>
      <c r="E186" t="s">
        <v>207</v>
      </c>
      <c r="F186" t="str">
        <f t="shared" si="18"/>
        <v>White</v>
      </c>
      <c r="G186" t="str">
        <f t="shared" si="19"/>
        <v>Arkansas</v>
      </c>
      <c r="H186">
        <v>77076</v>
      </c>
      <c r="I186">
        <v>77076</v>
      </c>
      <c r="J186">
        <v>77333</v>
      </c>
      <c r="K186">
        <v>78116</v>
      </c>
      <c r="L186">
        <v>78670</v>
      </c>
      <c r="M186">
        <v>78635</v>
      </c>
      <c r="N186">
        <v>78532</v>
      </c>
      <c r="O186">
        <v>79013</v>
      </c>
      <c r="P186" s="2">
        <v>79263</v>
      </c>
      <c r="Q186" s="10" t="s">
        <v>3324</v>
      </c>
    </row>
    <row r="187" spans="1:20" x14ac:dyDescent="0.2">
      <c r="A187" t="s">
        <v>4654</v>
      </c>
      <c r="B187">
        <v>5147</v>
      </c>
      <c r="C187">
        <v>50</v>
      </c>
      <c r="D187" t="str">
        <f t="shared" si="17"/>
        <v>05000US05147</v>
      </c>
      <c r="E187" t="s">
        <v>208</v>
      </c>
      <c r="F187" t="str">
        <f t="shared" si="18"/>
        <v>Woodruff</v>
      </c>
      <c r="G187" t="str">
        <f t="shared" si="19"/>
        <v>Arkansas</v>
      </c>
      <c r="H187">
        <v>7260</v>
      </c>
      <c r="I187">
        <v>7264</v>
      </c>
      <c r="J187">
        <v>7240</v>
      </c>
      <c r="K187">
        <v>7189</v>
      </c>
      <c r="L187">
        <v>7068</v>
      </c>
      <c r="M187">
        <v>7042</v>
      </c>
      <c r="N187">
        <v>6886</v>
      </c>
      <c r="O187">
        <v>6727</v>
      </c>
      <c r="P187" s="2">
        <v>6641</v>
      </c>
      <c r="Q187" s="10" t="s">
        <v>3324</v>
      </c>
    </row>
    <row r="188" spans="1:20" x14ac:dyDescent="0.2">
      <c r="A188" t="s">
        <v>4655</v>
      </c>
      <c r="B188">
        <v>5149</v>
      </c>
      <c r="C188">
        <v>50</v>
      </c>
      <c r="D188" t="str">
        <f t="shared" si="17"/>
        <v>05000US05149</v>
      </c>
      <c r="E188" t="s">
        <v>209</v>
      </c>
      <c r="F188" t="str">
        <f t="shared" si="18"/>
        <v>Yell</v>
      </c>
      <c r="G188" t="str">
        <f t="shared" si="19"/>
        <v>Arkansas</v>
      </c>
      <c r="H188">
        <v>22185</v>
      </c>
      <c r="I188">
        <v>22185</v>
      </c>
      <c r="J188">
        <v>22155</v>
      </c>
      <c r="K188">
        <v>21935</v>
      </c>
      <c r="L188">
        <v>21804</v>
      </c>
      <c r="M188">
        <v>21768</v>
      </c>
      <c r="N188">
        <v>21850</v>
      </c>
      <c r="O188">
        <v>21607</v>
      </c>
      <c r="P188" s="2">
        <v>21552</v>
      </c>
      <c r="Q188" s="10" t="s">
        <v>3324</v>
      </c>
      <c r="S188" s="3"/>
      <c r="T188" s="2"/>
    </row>
    <row r="189" spans="1:20" x14ac:dyDescent="0.2">
      <c r="A189" t="s">
        <v>4656</v>
      </c>
      <c r="B189">
        <v>6001</v>
      </c>
      <c r="C189">
        <v>50</v>
      </c>
      <c r="D189" t="str">
        <f t="shared" si="17"/>
        <v>05000US06001</v>
      </c>
      <c r="E189" t="s">
        <v>210</v>
      </c>
      <c r="F189" t="str">
        <f t="shared" si="18"/>
        <v>Alameda</v>
      </c>
      <c r="G189" t="str">
        <f t="shared" si="19"/>
        <v>California</v>
      </c>
      <c r="H189">
        <v>1510271</v>
      </c>
      <c r="I189">
        <v>1510261</v>
      </c>
      <c r="J189">
        <v>1513653</v>
      </c>
      <c r="K189">
        <v>1532019</v>
      </c>
      <c r="L189">
        <v>1555542</v>
      </c>
      <c r="M189">
        <v>1581226</v>
      </c>
      <c r="N189">
        <v>1608868</v>
      </c>
      <c r="O189">
        <v>1632747</v>
      </c>
      <c r="P189" s="2">
        <v>1647704</v>
      </c>
      <c r="Q189" s="10" t="s">
        <v>3252</v>
      </c>
      <c r="S189" s="2"/>
      <c r="T189" s="2"/>
    </row>
    <row r="190" spans="1:20" x14ac:dyDescent="0.2">
      <c r="A190" t="s">
        <v>4657</v>
      </c>
      <c r="B190">
        <v>6003</v>
      </c>
      <c r="C190">
        <v>50</v>
      </c>
      <c r="D190" t="str">
        <f t="shared" si="17"/>
        <v>05000US06003</v>
      </c>
      <c r="E190" t="s">
        <v>211</v>
      </c>
      <c r="F190" t="str">
        <f t="shared" si="18"/>
        <v>Alpine</v>
      </c>
      <c r="G190" t="str">
        <f t="shared" si="19"/>
        <v>California</v>
      </c>
      <c r="H190">
        <v>1175</v>
      </c>
      <c r="I190">
        <v>1175</v>
      </c>
      <c r="J190">
        <v>1160</v>
      </c>
      <c r="K190">
        <v>1109</v>
      </c>
      <c r="L190">
        <v>1123</v>
      </c>
      <c r="M190">
        <v>1141</v>
      </c>
      <c r="N190">
        <v>1104</v>
      </c>
      <c r="O190">
        <v>1106</v>
      </c>
      <c r="P190" s="2">
        <v>1071</v>
      </c>
      <c r="Q190" s="10" t="s">
        <v>3283</v>
      </c>
      <c r="S190" s="2"/>
      <c r="T190" s="2"/>
    </row>
    <row r="191" spans="1:20" x14ac:dyDescent="0.2">
      <c r="A191" t="s">
        <v>4658</v>
      </c>
      <c r="B191">
        <v>6005</v>
      </c>
      <c r="C191">
        <v>50</v>
      </c>
      <c r="D191" t="str">
        <f t="shared" si="17"/>
        <v>05000US06005</v>
      </c>
      <c r="E191" t="s">
        <v>212</v>
      </c>
      <c r="F191" t="str">
        <f t="shared" si="18"/>
        <v>Amador</v>
      </c>
      <c r="G191" t="str">
        <f t="shared" si="19"/>
        <v>California</v>
      </c>
      <c r="H191">
        <v>38091</v>
      </c>
      <c r="I191">
        <v>38091</v>
      </c>
      <c r="J191">
        <v>37869</v>
      </c>
      <c r="K191">
        <v>37524</v>
      </c>
      <c r="L191">
        <v>37089</v>
      </c>
      <c r="M191">
        <v>36576</v>
      </c>
      <c r="N191">
        <v>36739</v>
      </c>
      <c r="O191">
        <v>37026</v>
      </c>
      <c r="P191" s="2">
        <v>37383</v>
      </c>
      <c r="Q191" s="10" t="s">
        <v>3283</v>
      </c>
      <c r="S191" s="2"/>
      <c r="T191" s="2"/>
    </row>
    <row r="192" spans="1:20" x14ac:dyDescent="0.2">
      <c r="A192" t="s">
        <v>4659</v>
      </c>
      <c r="B192">
        <v>6007</v>
      </c>
      <c r="C192">
        <v>50</v>
      </c>
      <c r="D192" t="str">
        <f t="shared" si="17"/>
        <v>05000US06007</v>
      </c>
      <c r="E192" t="s">
        <v>213</v>
      </c>
      <c r="F192" t="str">
        <f t="shared" si="18"/>
        <v>Butte</v>
      </c>
      <c r="G192" t="str">
        <f t="shared" si="19"/>
        <v>California</v>
      </c>
      <c r="H192">
        <v>220000</v>
      </c>
      <c r="I192">
        <v>220000</v>
      </c>
      <c r="J192">
        <v>219983</v>
      </c>
      <c r="K192">
        <v>219987</v>
      </c>
      <c r="L192">
        <v>221180</v>
      </c>
      <c r="M192">
        <v>222116</v>
      </c>
      <c r="N192">
        <v>223974</v>
      </c>
      <c r="O192">
        <v>225251</v>
      </c>
      <c r="P192" s="2">
        <v>226864</v>
      </c>
      <c r="Q192" s="10" t="s">
        <v>3280</v>
      </c>
      <c r="S192" s="2"/>
      <c r="T192" s="2"/>
    </row>
    <row r="193" spans="1:20" x14ac:dyDescent="0.2">
      <c r="A193" t="s">
        <v>4660</v>
      </c>
      <c r="B193">
        <v>6009</v>
      </c>
      <c r="C193">
        <v>50</v>
      </c>
      <c r="D193" t="str">
        <f t="shared" si="17"/>
        <v>05000US06009</v>
      </c>
      <c r="E193" t="s">
        <v>214</v>
      </c>
      <c r="F193" t="str">
        <f t="shared" si="18"/>
        <v>Calaveras</v>
      </c>
      <c r="G193" t="str">
        <f t="shared" si="19"/>
        <v>California</v>
      </c>
      <c r="H193">
        <v>45578</v>
      </c>
      <c r="I193">
        <v>45578</v>
      </c>
      <c r="J193">
        <v>45462</v>
      </c>
      <c r="K193">
        <v>45106</v>
      </c>
      <c r="L193">
        <v>44760</v>
      </c>
      <c r="M193">
        <v>44577</v>
      </c>
      <c r="N193">
        <v>44589</v>
      </c>
      <c r="O193">
        <v>44840</v>
      </c>
      <c r="P193" s="2">
        <v>45171</v>
      </c>
      <c r="Q193" s="10" t="s">
        <v>3283</v>
      </c>
      <c r="S193" s="2"/>
      <c r="T193" s="2"/>
    </row>
    <row r="194" spans="1:20" x14ac:dyDescent="0.2">
      <c r="A194" t="s">
        <v>4661</v>
      </c>
      <c r="B194">
        <v>6011</v>
      </c>
      <c r="C194">
        <v>50</v>
      </c>
      <c r="D194" t="str">
        <f t="shared" si="17"/>
        <v>05000US06011</v>
      </c>
      <c r="E194" t="s">
        <v>215</v>
      </c>
      <c r="F194" t="str">
        <f t="shared" si="18"/>
        <v>Colusa</v>
      </c>
      <c r="G194" t="str">
        <f t="shared" si="19"/>
        <v>California</v>
      </c>
      <c r="H194">
        <v>21419</v>
      </c>
      <c r="I194">
        <v>21419</v>
      </c>
      <c r="J194">
        <v>21446</v>
      </c>
      <c r="K194">
        <v>21366</v>
      </c>
      <c r="L194">
        <v>21323</v>
      </c>
      <c r="M194">
        <v>21322</v>
      </c>
      <c r="N194">
        <v>21256</v>
      </c>
      <c r="O194">
        <v>21318</v>
      </c>
      <c r="P194" s="2">
        <v>21588</v>
      </c>
      <c r="Q194" s="10" t="s">
        <v>3280</v>
      </c>
      <c r="S194" s="2"/>
      <c r="T194" s="2"/>
    </row>
    <row r="195" spans="1:20" x14ac:dyDescent="0.2">
      <c r="A195" t="s">
        <v>4662</v>
      </c>
      <c r="B195">
        <v>6013</v>
      </c>
      <c r="C195">
        <v>50</v>
      </c>
      <c r="D195" t="str">
        <f t="shared" ref="D195:D258" si="20">_xlfn.CONCAT("05000US",TEXT(B195,"00000"))</f>
        <v>05000US06013</v>
      </c>
      <c r="E195" t="s">
        <v>216</v>
      </c>
      <c r="F195" t="str">
        <f t="shared" si="18"/>
        <v>Contra Costa</v>
      </c>
      <c r="G195" t="str">
        <f t="shared" si="19"/>
        <v>California</v>
      </c>
      <c r="H195">
        <v>1049025</v>
      </c>
      <c r="I195">
        <v>1049200</v>
      </c>
      <c r="J195">
        <v>1052875</v>
      </c>
      <c r="K195">
        <v>1066126</v>
      </c>
      <c r="L195">
        <v>1078242</v>
      </c>
      <c r="M195">
        <v>1094030</v>
      </c>
      <c r="N195">
        <v>1108996</v>
      </c>
      <c r="O195">
        <v>1123231</v>
      </c>
      <c r="P195" s="2">
        <v>1135127</v>
      </c>
      <c r="Q195" s="10" t="s">
        <v>3248</v>
      </c>
      <c r="S195" s="2"/>
    </row>
    <row r="196" spans="1:20" x14ac:dyDescent="0.2">
      <c r="A196" t="s">
        <v>4663</v>
      </c>
      <c r="B196">
        <v>6015</v>
      </c>
      <c r="C196">
        <v>50</v>
      </c>
      <c r="D196" t="str">
        <f t="shared" si="20"/>
        <v>05000US06015</v>
      </c>
      <c r="E196" t="s">
        <v>217</v>
      </c>
      <c r="F196" t="str">
        <f t="shared" ref="F196:F259" si="21">MID(MID(E196,1,FIND(",",E196)-1),1,FIND(" County",MID(E196,1,FIND(",",E196)-1))-1)</f>
        <v>Del Norte</v>
      </c>
      <c r="G196" t="str">
        <f t="shared" ref="G196:G259" si="22">MID(E196,FIND(",",E196)+2,9999)</f>
        <v>California</v>
      </c>
      <c r="H196">
        <v>28610</v>
      </c>
      <c r="I196">
        <v>28610</v>
      </c>
      <c r="J196">
        <v>28562</v>
      </c>
      <c r="K196">
        <v>28466</v>
      </c>
      <c r="L196">
        <v>28212</v>
      </c>
      <c r="M196">
        <v>27837</v>
      </c>
      <c r="N196">
        <v>27252</v>
      </c>
      <c r="O196">
        <v>27301</v>
      </c>
      <c r="P196" s="2">
        <v>27540</v>
      </c>
      <c r="Q196" s="10" t="s">
        <v>3280</v>
      </c>
      <c r="S196" s="2"/>
    </row>
    <row r="197" spans="1:20" x14ac:dyDescent="0.2">
      <c r="A197" t="s">
        <v>4664</v>
      </c>
      <c r="B197">
        <v>6017</v>
      </c>
      <c r="C197">
        <v>50</v>
      </c>
      <c r="D197" t="str">
        <f t="shared" si="20"/>
        <v>05000US06017</v>
      </c>
      <c r="E197" t="s">
        <v>218</v>
      </c>
      <c r="F197" t="str">
        <f t="shared" si="21"/>
        <v>El Dorado</v>
      </c>
      <c r="G197" t="str">
        <f t="shared" si="22"/>
        <v>California</v>
      </c>
      <c r="H197">
        <v>181058</v>
      </c>
      <c r="I197">
        <v>181058</v>
      </c>
      <c r="J197">
        <v>181153</v>
      </c>
      <c r="K197">
        <v>180863</v>
      </c>
      <c r="L197">
        <v>180558</v>
      </c>
      <c r="M197">
        <v>181427</v>
      </c>
      <c r="N197">
        <v>183031</v>
      </c>
      <c r="O197">
        <v>184359</v>
      </c>
      <c r="P197" s="2">
        <v>185625</v>
      </c>
      <c r="Q197" s="10" t="s">
        <v>3280</v>
      </c>
      <c r="S197" s="2"/>
    </row>
    <row r="198" spans="1:20" x14ac:dyDescent="0.2">
      <c r="A198" t="s">
        <v>4665</v>
      </c>
      <c r="B198">
        <v>6019</v>
      </c>
      <c r="C198">
        <v>50</v>
      </c>
      <c r="D198" t="str">
        <f t="shared" si="20"/>
        <v>05000US06019</v>
      </c>
      <c r="E198" t="s">
        <v>219</v>
      </c>
      <c r="F198" t="str">
        <f t="shared" si="21"/>
        <v>Fresno</v>
      </c>
      <c r="G198" t="str">
        <f t="shared" si="22"/>
        <v>California</v>
      </c>
      <c r="H198">
        <v>930450</v>
      </c>
      <c r="I198">
        <v>930491</v>
      </c>
      <c r="J198">
        <v>932463</v>
      </c>
      <c r="K198">
        <v>940496</v>
      </c>
      <c r="L198">
        <v>946844</v>
      </c>
      <c r="M198">
        <v>953762</v>
      </c>
      <c r="N198">
        <v>963151</v>
      </c>
      <c r="O198">
        <v>972130</v>
      </c>
      <c r="P198" s="2">
        <v>979915</v>
      </c>
      <c r="Q198" s="10" t="s">
        <v>3248</v>
      </c>
      <c r="S198" s="2"/>
    </row>
    <row r="199" spans="1:20" x14ac:dyDescent="0.2">
      <c r="A199" t="s">
        <v>4666</v>
      </c>
      <c r="B199">
        <v>6021</v>
      </c>
      <c r="C199">
        <v>50</v>
      </c>
      <c r="D199" t="str">
        <f t="shared" si="20"/>
        <v>05000US06021</v>
      </c>
      <c r="E199" t="s">
        <v>220</v>
      </c>
      <c r="F199" t="str">
        <f t="shared" si="21"/>
        <v>Glenn</v>
      </c>
      <c r="G199" t="str">
        <f t="shared" si="22"/>
        <v>California</v>
      </c>
      <c r="H199">
        <v>28122</v>
      </c>
      <c r="I199">
        <v>28122</v>
      </c>
      <c r="J199">
        <v>28109</v>
      </c>
      <c r="K199">
        <v>28186</v>
      </c>
      <c r="L199">
        <v>27938</v>
      </c>
      <c r="M199">
        <v>27915</v>
      </c>
      <c r="N199">
        <v>27982</v>
      </c>
      <c r="O199">
        <v>27961</v>
      </c>
      <c r="P199" s="2">
        <v>28085</v>
      </c>
      <c r="Q199" s="10" t="s">
        <v>3280</v>
      </c>
      <c r="S199" s="2"/>
    </row>
    <row r="200" spans="1:20" x14ac:dyDescent="0.2">
      <c r="A200" t="s">
        <v>4667</v>
      </c>
      <c r="B200">
        <v>6023</v>
      </c>
      <c r="C200">
        <v>50</v>
      </c>
      <c r="D200" t="str">
        <f t="shared" si="20"/>
        <v>05000US06023</v>
      </c>
      <c r="E200" t="s">
        <v>221</v>
      </c>
      <c r="F200" t="str">
        <f t="shared" si="21"/>
        <v>Humboldt</v>
      </c>
      <c r="G200" t="str">
        <f t="shared" si="22"/>
        <v>California</v>
      </c>
      <c r="H200">
        <v>134623</v>
      </c>
      <c r="I200">
        <v>134623</v>
      </c>
      <c r="J200">
        <v>135032</v>
      </c>
      <c r="K200">
        <v>135243</v>
      </c>
      <c r="L200">
        <v>134663</v>
      </c>
      <c r="M200">
        <v>134555</v>
      </c>
      <c r="N200">
        <v>134665</v>
      </c>
      <c r="O200">
        <v>135383</v>
      </c>
      <c r="P200" s="2">
        <v>136646</v>
      </c>
      <c r="Q200" s="10" t="s">
        <v>3280</v>
      </c>
      <c r="S200" s="2"/>
    </row>
    <row r="201" spans="1:20" x14ac:dyDescent="0.2">
      <c r="A201" t="s">
        <v>4668</v>
      </c>
      <c r="B201">
        <v>6025</v>
      </c>
      <c r="C201">
        <v>50</v>
      </c>
      <c r="D201" t="str">
        <f t="shared" si="20"/>
        <v>05000US06025</v>
      </c>
      <c r="E201" t="s">
        <v>222</v>
      </c>
      <c r="F201" t="str">
        <f t="shared" si="21"/>
        <v>Imperial</v>
      </c>
      <c r="G201" t="str">
        <f t="shared" si="22"/>
        <v>California</v>
      </c>
      <c r="H201">
        <v>174528</v>
      </c>
      <c r="I201">
        <v>174528</v>
      </c>
      <c r="J201">
        <v>174751</v>
      </c>
      <c r="K201">
        <v>176227</v>
      </c>
      <c r="L201">
        <v>177287</v>
      </c>
      <c r="M201">
        <v>177194</v>
      </c>
      <c r="N201">
        <v>178866</v>
      </c>
      <c r="O201">
        <v>179806</v>
      </c>
      <c r="P201" s="2">
        <v>180883</v>
      </c>
      <c r="Q201" s="10" t="s">
        <v>3240</v>
      </c>
      <c r="S201" s="2"/>
    </row>
    <row r="202" spans="1:20" x14ac:dyDescent="0.2">
      <c r="A202" t="s">
        <v>4669</v>
      </c>
      <c r="B202">
        <v>6027</v>
      </c>
      <c r="C202">
        <v>50</v>
      </c>
      <c r="D202" t="str">
        <f t="shared" si="20"/>
        <v>05000US06027</v>
      </c>
      <c r="E202" t="s">
        <v>223</v>
      </c>
      <c r="F202" t="str">
        <f t="shared" si="21"/>
        <v>Inyo</v>
      </c>
      <c r="G202" t="str">
        <f t="shared" si="22"/>
        <v>California</v>
      </c>
      <c r="H202">
        <v>18546</v>
      </c>
      <c r="I202">
        <v>18546</v>
      </c>
      <c r="J202">
        <v>18513</v>
      </c>
      <c r="K202">
        <v>18403</v>
      </c>
      <c r="L202">
        <v>18408</v>
      </c>
      <c r="M202">
        <v>18418</v>
      </c>
      <c r="N202">
        <v>18410</v>
      </c>
      <c r="O202">
        <v>18251</v>
      </c>
      <c r="P202" s="2">
        <v>18144</v>
      </c>
      <c r="Q202" s="10" t="s">
        <v>3248</v>
      </c>
      <c r="S202" s="2"/>
    </row>
    <row r="203" spans="1:20" x14ac:dyDescent="0.2">
      <c r="A203" t="s">
        <v>4670</v>
      </c>
      <c r="B203">
        <v>6029</v>
      </c>
      <c r="C203">
        <v>50</v>
      </c>
      <c r="D203" t="str">
        <f t="shared" si="20"/>
        <v>05000US06029</v>
      </c>
      <c r="E203" t="s">
        <v>224</v>
      </c>
      <c r="F203" t="str">
        <f t="shared" si="21"/>
        <v>Kern</v>
      </c>
      <c r="G203" t="str">
        <f t="shared" si="22"/>
        <v>California</v>
      </c>
      <c r="H203">
        <v>839631</v>
      </c>
      <c r="I203">
        <v>839627</v>
      </c>
      <c r="J203">
        <v>841676</v>
      </c>
      <c r="K203">
        <v>849484</v>
      </c>
      <c r="L203">
        <v>855808</v>
      </c>
      <c r="M203">
        <v>864454</v>
      </c>
      <c r="N203">
        <v>872138</v>
      </c>
      <c r="O203">
        <v>879497</v>
      </c>
      <c r="P203" s="2">
        <v>884788</v>
      </c>
      <c r="Q203" s="10" t="s">
        <v>3236</v>
      </c>
      <c r="S203" s="2"/>
    </row>
    <row r="204" spans="1:20" x14ac:dyDescent="0.2">
      <c r="A204" t="s">
        <v>4671</v>
      </c>
      <c r="B204">
        <v>6031</v>
      </c>
      <c r="C204">
        <v>50</v>
      </c>
      <c r="D204" t="str">
        <f t="shared" si="20"/>
        <v>05000US06031</v>
      </c>
      <c r="E204" t="s">
        <v>225</v>
      </c>
      <c r="F204" t="str">
        <f t="shared" si="21"/>
        <v>Kings</v>
      </c>
      <c r="G204" t="str">
        <f t="shared" si="22"/>
        <v>California</v>
      </c>
      <c r="H204">
        <v>152982</v>
      </c>
      <c r="I204">
        <v>152982</v>
      </c>
      <c r="J204">
        <v>152368</v>
      </c>
      <c r="K204">
        <v>151895</v>
      </c>
      <c r="L204">
        <v>151042</v>
      </c>
      <c r="M204">
        <v>150480</v>
      </c>
      <c r="N204">
        <v>149669</v>
      </c>
      <c r="O204">
        <v>150331</v>
      </c>
      <c r="P204" s="2">
        <v>149785</v>
      </c>
      <c r="Q204" s="10" t="s">
        <v>3236</v>
      </c>
      <c r="S204" s="2"/>
    </row>
    <row r="205" spans="1:20" x14ac:dyDescent="0.2">
      <c r="A205" t="s">
        <v>4672</v>
      </c>
      <c r="B205">
        <v>6033</v>
      </c>
      <c r="C205">
        <v>50</v>
      </c>
      <c r="D205" t="str">
        <f t="shared" si="20"/>
        <v>05000US06033</v>
      </c>
      <c r="E205" t="s">
        <v>226</v>
      </c>
      <c r="F205" t="str">
        <f t="shared" si="21"/>
        <v>Lake</v>
      </c>
      <c r="G205" t="str">
        <f t="shared" si="22"/>
        <v>California</v>
      </c>
      <c r="H205">
        <v>64665</v>
      </c>
      <c r="I205">
        <v>64665</v>
      </c>
      <c r="J205">
        <v>64743</v>
      </c>
      <c r="K205">
        <v>64242</v>
      </c>
      <c r="L205">
        <v>63942</v>
      </c>
      <c r="M205">
        <v>63776</v>
      </c>
      <c r="N205">
        <v>64099</v>
      </c>
      <c r="O205">
        <v>64446</v>
      </c>
      <c r="P205" s="2">
        <v>64116</v>
      </c>
      <c r="Q205" s="10" t="s">
        <v>3280</v>
      </c>
      <c r="S205" s="2"/>
    </row>
    <row r="206" spans="1:20" x14ac:dyDescent="0.2">
      <c r="A206" t="s">
        <v>4673</v>
      </c>
      <c r="B206">
        <v>6035</v>
      </c>
      <c r="C206">
        <v>50</v>
      </c>
      <c r="D206" t="str">
        <f t="shared" si="20"/>
        <v>05000US06035</v>
      </c>
      <c r="E206" t="s">
        <v>227</v>
      </c>
      <c r="F206" t="str">
        <f t="shared" si="21"/>
        <v>Lassen</v>
      </c>
      <c r="G206" t="str">
        <f t="shared" si="22"/>
        <v>California</v>
      </c>
      <c r="H206">
        <v>34895</v>
      </c>
      <c r="I206">
        <v>34895</v>
      </c>
      <c r="J206">
        <v>34838</v>
      </c>
      <c r="K206">
        <v>34288</v>
      </c>
      <c r="L206">
        <v>33662</v>
      </c>
      <c r="M206">
        <v>32144</v>
      </c>
      <c r="N206">
        <v>31714</v>
      </c>
      <c r="O206">
        <v>31333</v>
      </c>
      <c r="P206" s="2">
        <v>30870</v>
      </c>
      <c r="Q206" s="10" t="s">
        <v>3283</v>
      </c>
      <c r="S206" s="2"/>
    </row>
    <row r="207" spans="1:20" x14ac:dyDescent="0.2">
      <c r="A207" t="s">
        <v>4674</v>
      </c>
      <c r="B207">
        <v>6037</v>
      </c>
      <c r="C207">
        <v>50</v>
      </c>
      <c r="D207" t="str">
        <f t="shared" si="20"/>
        <v>05000US06037</v>
      </c>
      <c r="E207" t="s">
        <v>228</v>
      </c>
      <c r="F207" t="str">
        <f t="shared" si="21"/>
        <v>Los Angeles</v>
      </c>
      <c r="G207" t="str">
        <f t="shared" si="22"/>
        <v>California</v>
      </c>
      <c r="H207">
        <v>9818605</v>
      </c>
      <c r="I207">
        <v>9818700</v>
      </c>
      <c r="J207">
        <v>9825473</v>
      </c>
      <c r="K207">
        <v>9888476</v>
      </c>
      <c r="L207">
        <v>9953555</v>
      </c>
      <c r="M207">
        <v>10015436</v>
      </c>
      <c r="N207">
        <v>10066615</v>
      </c>
      <c r="O207">
        <v>10112255</v>
      </c>
      <c r="P207" s="11">
        <v>10137915</v>
      </c>
      <c r="Q207" s="10" t="s">
        <v>3476</v>
      </c>
    </row>
    <row r="208" spans="1:20" x14ac:dyDescent="0.2">
      <c r="A208" t="s">
        <v>4675</v>
      </c>
      <c r="B208">
        <v>6039</v>
      </c>
      <c r="C208">
        <v>50</v>
      </c>
      <c r="D208" t="str">
        <f t="shared" si="20"/>
        <v>05000US06039</v>
      </c>
      <c r="E208" t="s">
        <v>229</v>
      </c>
      <c r="F208" t="str">
        <f t="shared" si="21"/>
        <v>Madera</v>
      </c>
      <c r="G208" t="str">
        <f t="shared" si="22"/>
        <v>California</v>
      </c>
      <c r="H208">
        <v>150865</v>
      </c>
      <c r="I208">
        <v>150843</v>
      </c>
      <c r="J208">
        <v>151099</v>
      </c>
      <c r="K208">
        <v>151962</v>
      </c>
      <c r="L208">
        <v>151947</v>
      </c>
      <c r="M208">
        <v>151811</v>
      </c>
      <c r="N208">
        <v>154071</v>
      </c>
      <c r="O208">
        <v>154306</v>
      </c>
      <c r="P208" s="2">
        <v>154697</v>
      </c>
      <c r="Q208" s="10" t="s">
        <v>3248</v>
      </c>
      <c r="S208" s="2"/>
    </row>
    <row r="209" spans="1:20" x14ac:dyDescent="0.2">
      <c r="A209" t="s">
        <v>4676</v>
      </c>
      <c r="B209">
        <v>6041</v>
      </c>
      <c r="C209">
        <v>50</v>
      </c>
      <c r="D209" t="str">
        <f t="shared" si="20"/>
        <v>05000US06041</v>
      </c>
      <c r="E209" t="s">
        <v>230</v>
      </c>
      <c r="F209" t="str">
        <f t="shared" si="21"/>
        <v>Marin</v>
      </c>
      <c r="G209" t="str">
        <f t="shared" si="22"/>
        <v>California</v>
      </c>
      <c r="H209">
        <v>252409</v>
      </c>
      <c r="I209">
        <v>252409</v>
      </c>
      <c r="J209">
        <v>252946</v>
      </c>
      <c r="K209">
        <v>255457</v>
      </c>
      <c r="L209">
        <v>256064</v>
      </c>
      <c r="M209">
        <v>258506</v>
      </c>
      <c r="N209">
        <v>260516</v>
      </c>
      <c r="O209">
        <v>261054</v>
      </c>
      <c r="P209" s="2">
        <v>260651</v>
      </c>
      <c r="Q209" s="10" t="s">
        <v>3252</v>
      </c>
      <c r="S209" s="2"/>
    </row>
    <row r="210" spans="1:20" x14ac:dyDescent="0.2">
      <c r="A210" t="s">
        <v>4677</v>
      </c>
      <c r="B210">
        <v>6043</v>
      </c>
      <c r="C210">
        <v>50</v>
      </c>
      <c r="D210" t="str">
        <f t="shared" si="20"/>
        <v>05000US06043</v>
      </c>
      <c r="E210" t="s">
        <v>231</v>
      </c>
      <c r="F210" t="str">
        <f t="shared" si="21"/>
        <v>Mariposa</v>
      </c>
      <c r="G210" t="str">
        <f t="shared" si="22"/>
        <v>California</v>
      </c>
      <c r="H210">
        <v>18251</v>
      </c>
      <c r="I210">
        <v>18250</v>
      </c>
      <c r="J210">
        <v>18260</v>
      </c>
      <c r="K210">
        <v>18188</v>
      </c>
      <c r="L210">
        <v>17858</v>
      </c>
      <c r="M210">
        <v>17746</v>
      </c>
      <c r="N210">
        <v>17658</v>
      </c>
      <c r="O210">
        <v>17553</v>
      </c>
      <c r="P210" s="2">
        <v>17410</v>
      </c>
      <c r="Q210" s="10" t="s">
        <v>3248</v>
      </c>
      <c r="S210" s="2"/>
    </row>
    <row r="211" spans="1:20" x14ac:dyDescent="0.2">
      <c r="A211" t="s">
        <v>4678</v>
      </c>
      <c r="B211">
        <v>6045</v>
      </c>
      <c r="C211">
        <v>50</v>
      </c>
      <c r="D211" t="str">
        <f t="shared" si="20"/>
        <v>05000US06045</v>
      </c>
      <c r="E211" t="s">
        <v>232</v>
      </c>
      <c r="F211" t="str">
        <f t="shared" si="21"/>
        <v>Mendocino</v>
      </c>
      <c r="G211" t="str">
        <f t="shared" si="22"/>
        <v>California</v>
      </c>
      <c r="H211">
        <v>87841</v>
      </c>
      <c r="I211">
        <v>87840</v>
      </c>
      <c r="J211">
        <v>87807</v>
      </c>
      <c r="K211">
        <v>87442</v>
      </c>
      <c r="L211">
        <v>87409</v>
      </c>
      <c r="M211">
        <v>87207</v>
      </c>
      <c r="N211">
        <v>87449</v>
      </c>
      <c r="O211">
        <v>87353</v>
      </c>
      <c r="P211" s="2">
        <v>87628</v>
      </c>
      <c r="Q211" s="10" t="s">
        <v>3280</v>
      </c>
      <c r="S211" s="2"/>
    </row>
    <row r="212" spans="1:20" x14ac:dyDescent="0.2">
      <c r="A212" t="s">
        <v>4679</v>
      </c>
      <c r="B212">
        <v>6047</v>
      </c>
      <c r="C212">
        <v>50</v>
      </c>
      <c r="D212" t="str">
        <f t="shared" si="20"/>
        <v>05000US06047</v>
      </c>
      <c r="E212" t="s">
        <v>233</v>
      </c>
      <c r="F212" t="str">
        <f t="shared" si="21"/>
        <v>Merced</v>
      </c>
      <c r="G212" t="str">
        <f t="shared" si="22"/>
        <v>California</v>
      </c>
      <c r="H212">
        <v>255793</v>
      </c>
      <c r="I212">
        <v>255798</v>
      </c>
      <c r="J212">
        <v>256831</v>
      </c>
      <c r="K212">
        <v>259678</v>
      </c>
      <c r="L212">
        <v>261430</v>
      </c>
      <c r="M212">
        <v>262661</v>
      </c>
      <c r="N212">
        <v>265139</v>
      </c>
      <c r="O212">
        <v>267101</v>
      </c>
      <c r="P212" s="2">
        <v>268672</v>
      </c>
      <c r="Q212" s="10" t="s">
        <v>3248</v>
      </c>
      <c r="S212" s="2"/>
    </row>
    <row r="213" spans="1:20" x14ac:dyDescent="0.2">
      <c r="A213" t="s">
        <v>4680</v>
      </c>
      <c r="B213">
        <v>6049</v>
      </c>
      <c r="C213">
        <v>50</v>
      </c>
      <c r="D213" t="str">
        <f t="shared" si="20"/>
        <v>05000US06049</v>
      </c>
      <c r="E213" t="s">
        <v>234</v>
      </c>
      <c r="F213" t="str">
        <f t="shared" si="21"/>
        <v>Modoc</v>
      </c>
      <c r="G213" t="str">
        <f t="shared" si="22"/>
        <v>California</v>
      </c>
      <c r="H213">
        <v>9686</v>
      </c>
      <c r="I213">
        <v>9686</v>
      </c>
      <c r="J213">
        <v>9695</v>
      </c>
      <c r="K213">
        <v>9497</v>
      </c>
      <c r="L213">
        <v>9328</v>
      </c>
      <c r="M213">
        <v>9100</v>
      </c>
      <c r="N213">
        <v>9010</v>
      </c>
      <c r="O213">
        <v>8933</v>
      </c>
      <c r="P213" s="2">
        <v>8795</v>
      </c>
      <c r="Q213" s="10" t="s">
        <v>3283</v>
      </c>
      <c r="S213" s="2"/>
    </row>
    <row r="214" spans="1:20" x14ac:dyDescent="0.2">
      <c r="A214" t="s">
        <v>4681</v>
      </c>
      <c r="B214">
        <v>6051</v>
      </c>
      <c r="C214">
        <v>50</v>
      </c>
      <c r="D214" t="str">
        <f t="shared" si="20"/>
        <v>05000US06051</v>
      </c>
      <c r="E214" t="s">
        <v>235</v>
      </c>
      <c r="F214" t="str">
        <f t="shared" si="21"/>
        <v>Mono</v>
      </c>
      <c r="G214" t="str">
        <f t="shared" si="22"/>
        <v>California</v>
      </c>
      <c r="H214">
        <v>14202</v>
      </c>
      <c r="I214">
        <v>14202</v>
      </c>
      <c r="J214">
        <v>14246</v>
      </c>
      <c r="K214">
        <v>14407</v>
      </c>
      <c r="L214">
        <v>14325</v>
      </c>
      <c r="M214">
        <v>14020</v>
      </c>
      <c r="N214">
        <v>14045</v>
      </c>
      <c r="O214">
        <v>13885</v>
      </c>
      <c r="P214" s="2">
        <v>13981</v>
      </c>
      <c r="Q214" s="10" t="s">
        <v>3283</v>
      </c>
      <c r="S214" s="2"/>
    </row>
    <row r="215" spans="1:20" x14ac:dyDescent="0.2">
      <c r="A215" t="s">
        <v>4682</v>
      </c>
      <c r="B215">
        <v>6053</v>
      </c>
      <c r="C215">
        <v>50</v>
      </c>
      <c r="D215" t="str">
        <f t="shared" si="20"/>
        <v>05000US06053</v>
      </c>
      <c r="E215" t="s">
        <v>236</v>
      </c>
      <c r="F215" t="str">
        <f t="shared" si="21"/>
        <v>Monterey</v>
      </c>
      <c r="G215" t="str">
        <f t="shared" si="22"/>
        <v>California</v>
      </c>
      <c r="H215">
        <v>415057</v>
      </c>
      <c r="I215">
        <v>415055</v>
      </c>
      <c r="J215">
        <v>416415</v>
      </c>
      <c r="K215">
        <v>421157</v>
      </c>
      <c r="L215">
        <v>425799</v>
      </c>
      <c r="M215">
        <v>428064</v>
      </c>
      <c r="N215">
        <v>429902</v>
      </c>
      <c r="O215">
        <v>432007</v>
      </c>
      <c r="P215" s="2">
        <v>435232</v>
      </c>
      <c r="Q215" s="10" t="s">
        <v>3252</v>
      </c>
      <c r="S215" s="2"/>
    </row>
    <row r="216" spans="1:20" x14ac:dyDescent="0.2">
      <c r="A216" t="s">
        <v>4683</v>
      </c>
      <c r="B216">
        <v>6055</v>
      </c>
      <c r="C216">
        <v>50</v>
      </c>
      <c r="D216" t="str">
        <f t="shared" si="20"/>
        <v>05000US06055</v>
      </c>
      <c r="E216" t="s">
        <v>237</v>
      </c>
      <c r="F216" t="str">
        <f t="shared" si="21"/>
        <v>Napa</v>
      </c>
      <c r="G216" t="str">
        <f t="shared" si="22"/>
        <v>California</v>
      </c>
      <c r="H216">
        <v>136484</v>
      </c>
      <c r="I216">
        <v>136530</v>
      </c>
      <c r="J216">
        <v>136813</v>
      </c>
      <c r="K216">
        <v>137940</v>
      </c>
      <c r="L216">
        <v>138898</v>
      </c>
      <c r="M216">
        <v>140102</v>
      </c>
      <c r="N216">
        <v>141097</v>
      </c>
      <c r="O216">
        <v>141854</v>
      </c>
      <c r="P216" s="2">
        <v>142166</v>
      </c>
      <c r="Q216" s="10" t="s">
        <v>3248</v>
      </c>
      <c r="S216" s="2"/>
    </row>
    <row r="217" spans="1:20" x14ac:dyDescent="0.2">
      <c r="A217" t="s">
        <v>4684</v>
      </c>
      <c r="B217">
        <v>6057</v>
      </c>
      <c r="C217">
        <v>50</v>
      </c>
      <c r="D217" t="str">
        <f t="shared" si="20"/>
        <v>05000US06057</v>
      </c>
      <c r="E217" t="s">
        <v>238</v>
      </c>
      <c r="F217" t="str">
        <f t="shared" si="21"/>
        <v>Nevada</v>
      </c>
      <c r="G217" t="str">
        <f t="shared" si="22"/>
        <v>California</v>
      </c>
      <c r="H217">
        <v>98764</v>
      </c>
      <c r="I217">
        <v>98748</v>
      </c>
      <c r="J217">
        <v>98782</v>
      </c>
      <c r="K217">
        <v>98772</v>
      </c>
      <c r="L217">
        <v>98305</v>
      </c>
      <c r="M217">
        <v>98156</v>
      </c>
      <c r="N217">
        <v>98796</v>
      </c>
      <c r="O217">
        <v>98829</v>
      </c>
      <c r="P217" s="2">
        <v>99107</v>
      </c>
      <c r="Q217" s="10" t="s">
        <v>3280</v>
      </c>
      <c r="S217" s="2"/>
      <c r="T217" s="2"/>
    </row>
    <row r="218" spans="1:20" x14ac:dyDescent="0.2">
      <c r="A218" t="s">
        <v>4685</v>
      </c>
      <c r="B218">
        <v>6059</v>
      </c>
      <c r="C218">
        <v>50</v>
      </c>
      <c r="D218" t="str">
        <f t="shared" si="20"/>
        <v>05000US06059</v>
      </c>
      <c r="E218" t="s">
        <v>239</v>
      </c>
      <c r="F218" t="str">
        <f t="shared" si="21"/>
        <v>Orange</v>
      </c>
      <c r="G218" t="str">
        <f t="shared" si="22"/>
        <v>California</v>
      </c>
      <c r="H218">
        <v>3010232</v>
      </c>
      <c r="I218">
        <v>3010261</v>
      </c>
      <c r="J218">
        <v>3017647</v>
      </c>
      <c r="K218">
        <v>3053884</v>
      </c>
      <c r="L218">
        <v>3084935</v>
      </c>
      <c r="M218">
        <v>3112576</v>
      </c>
      <c r="N218">
        <v>3134438</v>
      </c>
      <c r="O218">
        <v>3156573</v>
      </c>
      <c r="P218" s="2">
        <v>3172532</v>
      </c>
      <c r="Q218" s="10" t="s">
        <v>3476</v>
      </c>
      <c r="S218" s="2"/>
      <c r="T218" s="2"/>
    </row>
    <row r="219" spans="1:20" x14ac:dyDescent="0.2">
      <c r="A219" t="s">
        <v>4686</v>
      </c>
      <c r="B219">
        <v>6061</v>
      </c>
      <c r="C219">
        <v>50</v>
      </c>
      <c r="D219" t="str">
        <f t="shared" si="20"/>
        <v>05000US06061</v>
      </c>
      <c r="E219" t="s">
        <v>240</v>
      </c>
      <c r="F219" t="str">
        <f t="shared" si="21"/>
        <v>Placer</v>
      </c>
      <c r="G219" t="str">
        <f t="shared" si="22"/>
        <v>California</v>
      </c>
      <c r="H219">
        <v>348432</v>
      </c>
      <c r="I219">
        <v>348494</v>
      </c>
      <c r="J219">
        <v>350234</v>
      </c>
      <c r="K219">
        <v>356783</v>
      </c>
      <c r="L219">
        <v>361018</v>
      </c>
      <c r="M219">
        <v>366435</v>
      </c>
      <c r="N219">
        <v>370486</v>
      </c>
      <c r="O219">
        <v>374383</v>
      </c>
      <c r="P219" s="2">
        <v>380531</v>
      </c>
      <c r="Q219" s="10" t="s">
        <v>3280</v>
      </c>
      <c r="S219" s="2"/>
      <c r="T219" s="2"/>
    </row>
    <row r="220" spans="1:20" x14ac:dyDescent="0.2">
      <c r="A220" t="s">
        <v>4687</v>
      </c>
      <c r="B220">
        <v>6063</v>
      </c>
      <c r="C220">
        <v>50</v>
      </c>
      <c r="D220" t="str">
        <f t="shared" si="20"/>
        <v>05000US06063</v>
      </c>
      <c r="E220" t="s">
        <v>241</v>
      </c>
      <c r="F220" t="str">
        <f t="shared" si="21"/>
        <v>Plumas</v>
      </c>
      <c r="G220" t="str">
        <f t="shared" si="22"/>
        <v>California</v>
      </c>
      <c r="H220">
        <v>20007</v>
      </c>
      <c r="I220">
        <v>20007</v>
      </c>
      <c r="J220">
        <v>19918</v>
      </c>
      <c r="K220">
        <v>19691</v>
      </c>
      <c r="L220">
        <v>19327</v>
      </c>
      <c r="M220">
        <v>18844</v>
      </c>
      <c r="N220">
        <v>18573</v>
      </c>
      <c r="O220">
        <v>18401</v>
      </c>
      <c r="P220" s="2">
        <v>18627</v>
      </c>
      <c r="Q220" s="10" t="s">
        <v>3283</v>
      </c>
      <c r="S220" s="2"/>
      <c r="T220" s="2"/>
    </row>
    <row r="221" spans="1:20" x14ac:dyDescent="0.2">
      <c r="A221" t="s">
        <v>4688</v>
      </c>
      <c r="B221">
        <v>6065</v>
      </c>
      <c r="C221">
        <v>50</v>
      </c>
      <c r="D221" t="str">
        <f t="shared" si="20"/>
        <v>05000US06065</v>
      </c>
      <c r="E221" t="s">
        <v>242</v>
      </c>
      <c r="F221" t="str">
        <f t="shared" si="21"/>
        <v>Riverside</v>
      </c>
      <c r="G221" t="str">
        <f t="shared" si="22"/>
        <v>California</v>
      </c>
      <c r="H221">
        <v>2189641</v>
      </c>
      <c r="I221">
        <v>2189753</v>
      </c>
      <c r="J221">
        <v>2202226</v>
      </c>
      <c r="K221">
        <v>2236146</v>
      </c>
      <c r="L221">
        <v>2264919</v>
      </c>
      <c r="M221">
        <v>2291452</v>
      </c>
      <c r="N221">
        <v>2322455</v>
      </c>
      <c r="O221">
        <v>2352892</v>
      </c>
      <c r="P221" s="11">
        <v>2387741</v>
      </c>
      <c r="Q221" s="10" t="s">
        <v>3240</v>
      </c>
      <c r="S221" s="2"/>
      <c r="T221" s="2"/>
    </row>
    <row r="222" spans="1:20" x14ac:dyDescent="0.2">
      <c r="A222" t="s">
        <v>4689</v>
      </c>
      <c r="B222">
        <v>6067</v>
      </c>
      <c r="C222">
        <v>50</v>
      </c>
      <c r="D222" t="str">
        <f t="shared" si="20"/>
        <v>05000US06067</v>
      </c>
      <c r="E222" t="s">
        <v>243</v>
      </c>
      <c r="F222" t="str">
        <f t="shared" si="21"/>
        <v>Sacramento</v>
      </c>
      <c r="G222" t="str">
        <f t="shared" si="22"/>
        <v>California</v>
      </c>
      <c r="H222">
        <v>1418788</v>
      </c>
      <c r="I222">
        <v>1418742</v>
      </c>
      <c r="J222">
        <v>1422018</v>
      </c>
      <c r="K222">
        <v>1435002</v>
      </c>
      <c r="L222">
        <v>1447236</v>
      </c>
      <c r="M222">
        <v>1460023</v>
      </c>
      <c r="N222">
        <v>1478137</v>
      </c>
      <c r="O222">
        <v>1496644</v>
      </c>
      <c r="P222" s="2">
        <v>1514460</v>
      </c>
      <c r="Q222" s="10" t="s">
        <v>3248</v>
      </c>
      <c r="S222" s="2"/>
    </row>
    <row r="223" spans="1:20" x14ac:dyDescent="0.2">
      <c r="A223" t="s">
        <v>4690</v>
      </c>
      <c r="B223">
        <v>6069</v>
      </c>
      <c r="C223">
        <v>50</v>
      </c>
      <c r="D223" t="str">
        <f t="shared" si="20"/>
        <v>05000US06069</v>
      </c>
      <c r="E223" t="s">
        <v>244</v>
      </c>
      <c r="F223" t="str">
        <f t="shared" si="21"/>
        <v>San Benito</v>
      </c>
      <c r="G223" t="str">
        <f t="shared" si="22"/>
        <v>California</v>
      </c>
      <c r="H223">
        <v>55269</v>
      </c>
      <c r="I223">
        <v>55269</v>
      </c>
      <c r="J223">
        <v>55554</v>
      </c>
      <c r="K223">
        <v>56159</v>
      </c>
      <c r="L223">
        <v>56799</v>
      </c>
      <c r="M223">
        <v>57471</v>
      </c>
      <c r="N223">
        <v>58098</v>
      </c>
      <c r="O223">
        <v>58473</v>
      </c>
      <c r="P223" s="2">
        <v>59414</v>
      </c>
      <c r="Q223" s="10" t="s">
        <v>3248</v>
      </c>
      <c r="S223" s="2"/>
    </row>
    <row r="224" spans="1:20" x14ac:dyDescent="0.2">
      <c r="A224" t="s">
        <v>4691</v>
      </c>
      <c r="B224">
        <v>6071</v>
      </c>
      <c r="C224">
        <v>50</v>
      </c>
      <c r="D224" t="str">
        <f t="shared" si="20"/>
        <v>05000US06071</v>
      </c>
      <c r="E224" t="s">
        <v>245</v>
      </c>
      <c r="F224" t="str">
        <f t="shared" si="21"/>
        <v>San Bernardino</v>
      </c>
      <c r="G224" t="str">
        <f t="shared" si="22"/>
        <v>California</v>
      </c>
      <c r="H224">
        <v>2035210</v>
      </c>
      <c r="I224">
        <v>2035212</v>
      </c>
      <c r="J224">
        <v>2041562</v>
      </c>
      <c r="K224">
        <v>2062945</v>
      </c>
      <c r="L224">
        <v>2077247</v>
      </c>
      <c r="M224">
        <v>2087945</v>
      </c>
      <c r="N224">
        <v>2105935</v>
      </c>
      <c r="O224">
        <v>2122545</v>
      </c>
      <c r="P224" s="11">
        <v>2140096</v>
      </c>
      <c r="Q224" s="10" t="s">
        <v>3476</v>
      </c>
    </row>
    <row r="225" spans="1:20" x14ac:dyDescent="0.2">
      <c r="A225" t="s">
        <v>4692</v>
      </c>
      <c r="B225">
        <v>6073</v>
      </c>
      <c r="C225">
        <v>50</v>
      </c>
      <c r="D225" t="str">
        <f t="shared" si="20"/>
        <v>05000US06073</v>
      </c>
      <c r="E225" t="s">
        <v>246</v>
      </c>
      <c r="F225" t="str">
        <f t="shared" si="21"/>
        <v>San Diego</v>
      </c>
      <c r="G225" t="str">
        <f t="shared" si="22"/>
        <v>California</v>
      </c>
      <c r="H225">
        <v>3095313</v>
      </c>
      <c r="I225">
        <v>3095342</v>
      </c>
      <c r="J225">
        <v>3104346</v>
      </c>
      <c r="K225">
        <v>3140692</v>
      </c>
      <c r="L225">
        <v>3181513</v>
      </c>
      <c r="M225">
        <v>3218419</v>
      </c>
      <c r="N225">
        <v>3258856</v>
      </c>
      <c r="O225">
        <v>3290245</v>
      </c>
      <c r="P225" s="2">
        <v>3317749</v>
      </c>
      <c r="Q225" s="10" t="s">
        <v>3238</v>
      </c>
      <c r="S225" s="2"/>
    </row>
    <row r="226" spans="1:20" x14ac:dyDescent="0.2">
      <c r="A226" t="s">
        <v>4693</v>
      </c>
      <c r="B226">
        <v>6075</v>
      </c>
      <c r="C226">
        <v>50</v>
      </c>
      <c r="D226" t="str">
        <f t="shared" si="20"/>
        <v>05000US06075</v>
      </c>
      <c r="E226" t="s">
        <v>247</v>
      </c>
      <c r="F226" t="str">
        <f t="shared" si="21"/>
        <v>San Francisco</v>
      </c>
      <c r="G226" t="str">
        <f t="shared" si="22"/>
        <v>California</v>
      </c>
      <c r="H226">
        <v>805235</v>
      </c>
      <c r="I226">
        <v>805193</v>
      </c>
      <c r="J226">
        <v>805766</v>
      </c>
      <c r="K226">
        <v>815672</v>
      </c>
      <c r="L226">
        <v>828816</v>
      </c>
      <c r="M226">
        <v>839280</v>
      </c>
      <c r="N226">
        <v>850424</v>
      </c>
      <c r="O226">
        <v>862004</v>
      </c>
      <c r="P226" s="2">
        <v>870887</v>
      </c>
      <c r="Q226" s="10" t="s">
        <v>3252</v>
      </c>
      <c r="S226" s="2"/>
      <c r="T226" s="2"/>
    </row>
    <row r="227" spans="1:20" x14ac:dyDescent="0.2">
      <c r="A227" t="s">
        <v>4694</v>
      </c>
      <c r="B227">
        <v>6077</v>
      </c>
      <c r="C227">
        <v>50</v>
      </c>
      <c r="D227" t="str">
        <f t="shared" si="20"/>
        <v>05000US06077</v>
      </c>
      <c r="E227" t="s">
        <v>248</v>
      </c>
      <c r="F227" t="str">
        <f t="shared" si="21"/>
        <v>San Joaquin</v>
      </c>
      <c r="G227" t="str">
        <f t="shared" si="22"/>
        <v>California</v>
      </c>
      <c r="H227">
        <v>685306</v>
      </c>
      <c r="I227">
        <v>685308</v>
      </c>
      <c r="J227">
        <v>687380</v>
      </c>
      <c r="K227">
        <v>694943</v>
      </c>
      <c r="L227">
        <v>700611</v>
      </c>
      <c r="M227">
        <v>703265</v>
      </c>
      <c r="N227">
        <v>713218</v>
      </c>
      <c r="O227">
        <v>723496</v>
      </c>
      <c r="P227" s="2">
        <v>733709</v>
      </c>
      <c r="Q227" s="10" t="s">
        <v>3248</v>
      </c>
      <c r="S227" s="2"/>
      <c r="T227" s="2"/>
    </row>
    <row r="228" spans="1:20" x14ac:dyDescent="0.2">
      <c r="A228" t="s">
        <v>4695</v>
      </c>
      <c r="B228">
        <v>6079</v>
      </c>
      <c r="C228">
        <v>50</v>
      </c>
      <c r="D228" t="str">
        <f t="shared" si="20"/>
        <v>05000US06079</v>
      </c>
      <c r="E228" t="s">
        <v>249</v>
      </c>
      <c r="F228" t="str">
        <f t="shared" si="21"/>
        <v>San Luis Obispo</v>
      </c>
      <c r="G228" t="str">
        <f t="shared" si="22"/>
        <v>California</v>
      </c>
      <c r="H228">
        <v>269637</v>
      </c>
      <c r="I228">
        <v>269599</v>
      </c>
      <c r="J228">
        <v>269909</v>
      </c>
      <c r="K228">
        <v>271176</v>
      </c>
      <c r="L228">
        <v>274487</v>
      </c>
      <c r="M228">
        <v>276191</v>
      </c>
      <c r="N228">
        <v>278877</v>
      </c>
      <c r="O228">
        <v>280960</v>
      </c>
      <c r="P228" s="2">
        <v>282887</v>
      </c>
      <c r="Q228" s="10" t="s">
        <v>3252</v>
      </c>
      <c r="S228" s="2"/>
      <c r="T228" s="2"/>
    </row>
    <row r="229" spans="1:20" x14ac:dyDescent="0.2">
      <c r="A229" t="s">
        <v>4696</v>
      </c>
      <c r="B229">
        <v>6081</v>
      </c>
      <c r="C229">
        <v>50</v>
      </c>
      <c r="D229" t="str">
        <f t="shared" si="20"/>
        <v>05000US06081</v>
      </c>
      <c r="E229" t="s">
        <v>250</v>
      </c>
      <c r="F229" t="str">
        <f t="shared" si="21"/>
        <v>San Mateo</v>
      </c>
      <c r="G229" t="str">
        <f t="shared" si="22"/>
        <v>California</v>
      </c>
      <c r="H229">
        <v>718451</v>
      </c>
      <c r="I229">
        <v>718498</v>
      </c>
      <c r="J229">
        <v>719935</v>
      </c>
      <c r="K229">
        <v>728919</v>
      </c>
      <c r="L229">
        <v>739982</v>
      </c>
      <c r="M229">
        <v>748952</v>
      </c>
      <c r="N229">
        <v>756819</v>
      </c>
      <c r="O229">
        <v>763191</v>
      </c>
      <c r="P229" s="2">
        <v>764797</v>
      </c>
      <c r="Q229" s="10" t="s">
        <v>3252</v>
      </c>
      <c r="S229" s="2"/>
      <c r="T229" s="2"/>
    </row>
    <row r="230" spans="1:20" x14ac:dyDescent="0.2">
      <c r="A230" t="s">
        <v>4697</v>
      </c>
      <c r="B230">
        <v>6083</v>
      </c>
      <c r="C230">
        <v>50</v>
      </c>
      <c r="D230" t="str">
        <f t="shared" si="20"/>
        <v>05000US06083</v>
      </c>
      <c r="E230" t="s">
        <v>251</v>
      </c>
      <c r="F230" t="str">
        <f t="shared" si="21"/>
        <v>Santa Barbara</v>
      </c>
      <c r="G230" t="str">
        <f t="shared" si="22"/>
        <v>California</v>
      </c>
      <c r="H230">
        <v>423895</v>
      </c>
      <c r="I230">
        <v>423939</v>
      </c>
      <c r="J230">
        <v>424396</v>
      </c>
      <c r="K230">
        <v>425998</v>
      </c>
      <c r="L230">
        <v>430638</v>
      </c>
      <c r="M230">
        <v>435800</v>
      </c>
      <c r="N230">
        <v>440553</v>
      </c>
      <c r="O230">
        <v>443815</v>
      </c>
      <c r="P230" s="2">
        <v>446170</v>
      </c>
      <c r="Q230" s="10" t="s">
        <v>3236</v>
      </c>
      <c r="S230" s="2"/>
      <c r="T230" s="2"/>
    </row>
    <row r="231" spans="1:20" x14ac:dyDescent="0.2">
      <c r="A231" t="s">
        <v>4698</v>
      </c>
      <c r="B231">
        <v>6085</v>
      </c>
      <c r="C231">
        <v>50</v>
      </c>
      <c r="D231" t="str">
        <f t="shared" si="20"/>
        <v>05000US06085</v>
      </c>
      <c r="E231" t="s">
        <v>252</v>
      </c>
      <c r="F231" t="str">
        <f t="shared" si="21"/>
        <v>Santa Clara</v>
      </c>
      <c r="G231" t="str">
        <f t="shared" si="22"/>
        <v>California</v>
      </c>
      <c r="H231">
        <v>1781642</v>
      </c>
      <c r="I231">
        <v>1781672</v>
      </c>
      <c r="J231">
        <v>1786637</v>
      </c>
      <c r="K231">
        <v>1812868</v>
      </c>
      <c r="L231">
        <v>1838988</v>
      </c>
      <c r="M231">
        <v>1866961</v>
      </c>
      <c r="N231">
        <v>1889824</v>
      </c>
      <c r="O231">
        <v>1910105</v>
      </c>
      <c r="P231" s="2">
        <v>1919402</v>
      </c>
      <c r="Q231" s="10" t="s">
        <v>3252</v>
      </c>
      <c r="S231" s="2"/>
      <c r="T231" s="2"/>
    </row>
    <row r="232" spans="1:20" x14ac:dyDescent="0.2">
      <c r="A232" t="s">
        <v>4699</v>
      </c>
      <c r="B232">
        <v>6087</v>
      </c>
      <c r="C232">
        <v>50</v>
      </c>
      <c r="D232" t="str">
        <f t="shared" si="20"/>
        <v>05000US06087</v>
      </c>
      <c r="E232" t="s">
        <v>253</v>
      </c>
      <c r="F232" t="str">
        <f t="shared" si="21"/>
        <v>Santa Cruz</v>
      </c>
      <c r="G232" t="str">
        <f t="shared" si="22"/>
        <v>California</v>
      </c>
      <c r="H232">
        <v>262382</v>
      </c>
      <c r="I232">
        <v>262362</v>
      </c>
      <c r="J232">
        <v>263270</v>
      </c>
      <c r="K232">
        <v>264896</v>
      </c>
      <c r="L232">
        <v>266435</v>
      </c>
      <c r="M232">
        <v>268948</v>
      </c>
      <c r="N232">
        <v>270971</v>
      </c>
      <c r="O232">
        <v>273627</v>
      </c>
      <c r="P232" s="2">
        <v>274673</v>
      </c>
      <c r="Q232" s="10" t="s">
        <v>3252</v>
      </c>
      <c r="S232" s="2"/>
    </row>
    <row r="233" spans="1:20" x14ac:dyDescent="0.2">
      <c r="A233" t="s">
        <v>4700</v>
      </c>
      <c r="B233">
        <v>6089</v>
      </c>
      <c r="C233">
        <v>50</v>
      </c>
      <c r="D233" t="str">
        <f t="shared" si="20"/>
        <v>05000US06089</v>
      </c>
      <c r="E233" t="s">
        <v>254</v>
      </c>
      <c r="F233" t="str">
        <f t="shared" si="21"/>
        <v>Shasta</v>
      </c>
      <c r="G233" t="str">
        <f t="shared" si="22"/>
        <v>California</v>
      </c>
      <c r="H233">
        <v>177223</v>
      </c>
      <c r="I233">
        <v>177223</v>
      </c>
      <c r="J233">
        <v>177320</v>
      </c>
      <c r="K233">
        <v>177963</v>
      </c>
      <c r="L233">
        <v>178430</v>
      </c>
      <c r="M233">
        <v>179062</v>
      </c>
      <c r="N233">
        <v>179717</v>
      </c>
      <c r="O233">
        <v>179301</v>
      </c>
      <c r="P233" s="2">
        <v>179631</v>
      </c>
      <c r="Q233" s="10" t="s">
        <v>3283</v>
      </c>
      <c r="S233" s="2"/>
    </row>
    <row r="234" spans="1:20" x14ac:dyDescent="0.2">
      <c r="A234" t="s">
        <v>4701</v>
      </c>
      <c r="B234">
        <v>6091</v>
      </c>
      <c r="C234">
        <v>50</v>
      </c>
      <c r="D234" t="str">
        <f t="shared" si="20"/>
        <v>05000US06091</v>
      </c>
      <c r="E234" t="s">
        <v>255</v>
      </c>
      <c r="F234" t="str">
        <f t="shared" si="21"/>
        <v>Sierra</v>
      </c>
      <c r="G234" t="str">
        <f t="shared" si="22"/>
        <v>California</v>
      </c>
      <c r="H234">
        <v>3240</v>
      </c>
      <c r="I234">
        <v>3240</v>
      </c>
      <c r="J234">
        <v>3220</v>
      </c>
      <c r="K234">
        <v>3106</v>
      </c>
      <c r="L234">
        <v>3076</v>
      </c>
      <c r="M234">
        <v>3039</v>
      </c>
      <c r="N234">
        <v>2983</v>
      </c>
      <c r="O234">
        <v>2983</v>
      </c>
      <c r="P234" s="2">
        <v>2947</v>
      </c>
      <c r="Q234" s="10" t="s">
        <v>3280</v>
      </c>
      <c r="S234" s="2"/>
    </row>
    <row r="235" spans="1:20" x14ac:dyDescent="0.2">
      <c r="A235" t="s">
        <v>4702</v>
      </c>
      <c r="B235">
        <v>6093</v>
      </c>
      <c r="C235">
        <v>50</v>
      </c>
      <c r="D235" t="str">
        <f t="shared" si="20"/>
        <v>05000US06093</v>
      </c>
      <c r="E235" t="s">
        <v>256</v>
      </c>
      <c r="F235" t="str">
        <f t="shared" si="21"/>
        <v>Siskiyou</v>
      </c>
      <c r="G235" t="str">
        <f t="shared" si="22"/>
        <v>California</v>
      </c>
      <c r="H235">
        <v>44900</v>
      </c>
      <c r="I235">
        <v>44900</v>
      </c>
      <c r="J235">
        <v>44936</v>
      </c>
      <c r="K235">
        <v>44673</v>
      </c>
      <c r="L235">
        <v>44147</v>
      </c>
      <c r="M235">
        <v>43632</v>
      </c>
      <c r="N235">
        <v>43476</v>
      </c>
      <c r="O235">
        <v>43483</v>
      </c>
      <c r="P235" s="2">
        <v>43603</v>
      </c>
      <c r="Q235" s="10" t="s">
        <v>3280</v>
      </c>
      <c r="S235" s="2"/>
    </row>
    <row r="236" spans="1:20" x14ac:dyDescent="0.2">
      <c r="A236" t="s">
        <v>4703</v>
      </c>
      <c r="B236">
        <v>6095</v>
      </c>
      <c r="C236">
        <v>50</v>
      </c>
      <c r="D236" t="str">
        <f t="shared" si="20"/>
        <v>05000US06095</v>
      </c>
      <c r="E236" t="s">
        <v>257</v>
      </c>
      <c r="F236" t="str">
        <f t="shared" si="21"/>
        <v>Solano</v>
      </c>
      <c r="G236" t="str">
        <f t="shared" si="22"/>
        <v>California</v>
      </c>
      <c r="H236">
        <v>413344</v>
      </c>
      <c r="I236">
        <v>413344</v>
      </c>
      <c r="J236">
        <v>414034</v>
      </c>
      <c r="K236">
        <v>416486</v>
      </c>
      <c r="L236">
        <v>419881</v>
      </c>
      <c r="M236">
        <v>423972</v>
      </c>
      <c r="N236">
        <v>429601</v>
      </c>
      <c r="O236">
        <v>434321</v>
      </c>
      <c r="P236" s="2">
        <v>440207</v>
      </c>
      <c r="Q236" s="10" t="s">
        <v>3248</v>
      </c>
      <c r="S236" s="2"/>
    </row>
    <row r="237" spans="1:20" x14ac:dyDescent="0.2">
      <c r="A237" t="s">
        <v>4704</v>
      </c>
      <c r="B237">
        <v>6097</v>
      </c>
      <c r="C237">
        <v>50</v>
      </c>
      <c r="D237" t="str">
        <f t="shared" si="20"/>
        <v>05000US06097</v>
      </c>
      <c r="E237" t="s">
        <v>258</v>
      </c>
      <c r="F237" t="str">
        <f t="shared" si="21"/>
        <v>Sonoma</v>
      </c>
      <c r="G237" t="str">
        <f t="shared" si="22"/>
        <v>California</v>
      </c>
      <c r="H237">
        <v>483878</v>
      </c>
      <c r="I237">
        <v>483880</v>
      </c>
      <c r="J237">
        <v>484817</v>
      </c>
      <c r="K237">
        <v>487641</v>
      </c>
      <c r="L237">
        <v>490509</v>
      </c>
      <c r="M237">
        <v>494657</v>
      </c>
      <c r="N237">
        <v>499168</v>
      </c>
      <c r="O237">
        <v>501474</v>
      </c>
      <c r="P237" s="2">
        <v>503070</v>
      </c>
      <c r="Q237" s="10" t="s">
        <v>3280</v>
      </c>
      <c r="S237" s="2"/>
    </row>
    <row r="238" spans="1:20" x14ac:dyDescent="0.2">
      <c r="A238" t="s">
        <v>4705</v>
      </c>
      <c r="B238">
        <v>6099</v>
      </c>
      <c r="C238">
        <v>50</v>
      </c>
      <c r="D238" t="str">
        <f t="shared" si="20"/>
        <v>05000US06099</v>
      </c>
      <c r="E238" t="s">
        <v>259</v>
      </c>
      <c r="F238" t="str">
        <f t="shared" si="21"/>
        <v>Stanislaus</v>
      </c>
      <c r="G238" t="str">
        <f t="shared" si="22"/>
        <v>California</v>
      </c>
      <c r="H238">
        <v>514453</v>
      </c>
      <c r="I238">
        <v>514451</v>
      </c>
      <c r="J238">
        <v>515342</v>
      </c>
      <c r="K238">
        <v>518073</v>
      </c>
      <c r="L238">
        <v>521360</v>
      </c>
      <c r="M238">
        <v>524744</v>
      </c>
      <c r="N238">
        <v>529754</v>
      </c>
      <c r="O238">
        <v>535385</v>
      </c>
      <c r="P238" s="2">
        <v>541560</v>
      </c>
      <c r="Q238" s="10" t="s">
        <v>3248</v>
      </c>
      <c r="S238" s="2"/>
    </row>
    <row r="239" spans="1:20" x14ac:dyDescent="0.2">
      <c r="A239" t="s">
        <v>4706</v>
      </c>
      <c r="B239">
        <v>6101</v>
      </c>
      <c r="C239">
        <v>50</v>
      </c>
      <c r="D239" t="str">
        <f t="shared" si="20"/>
        <v>05000US06101</v>
      </c>
      <c r="E239" t="s">
        <v>260</v>
      </c>
      <c r="F239" t="str">
        <f t="shared" si="21"/>
        <v>Sutter</v>
      </c>
      <c r="G239" t="str">
        <f t="shared" si="22"/>
        <v>California</v>
      </c>
      <c r="H239">
        <v>94737</v>
      </c>
      <c r="I239">
        <v>94743</v>
      </c>
      <c r="J239">
        <v>94806</v>
      </c>
      <c r="K239">
        <v>94614</v>
      </c>
      <c r="L239">
        <v>94362</v>
      </c>
      <c r="M239">
        <v>94801</v>
      </c>
      <c r="N239">
        <v>95236</v>
      </c>
      <c r="O239">
        <v>95978</v>
      </c>
      <c r="P239" s="2">
        <v>96651</v>
      </c>
      <c r="Q239" s="10" t="s">
        <v>3280</v>
      </c>
      <c r="S239" s="2"/>
    </row>
    <row r="240" spans="1:20" x14ac:dyDescent="0.2">
      <c r="A240" t="s">
        <v>4707</v>
      </c>
      <c r="B240">
        <v>6103</v>
      </c>
      <c r="C240">
        <v>50</v>
      </c>
      <c r="D240" t="str">
        <f t="shared" si="20"/>
        <v>05000US06103</v>
      </c>
      <c r="E240" t="s">
        <v>261</v>
      </c>
      <c r="F240" t="str">
        <f t="shared" si="21"/>
        <v>Tehama</v>
      </c>
      <c r="G240" t="str">
        <f t="shared" si="22"/>
        <v>California</v>
      </c>
      <c r="H240">
        <v>63463</v>
      </c>
      <c r="I240">
        <v>63440</v>
      </c>
      <c r="J240">
        <v>63571</v>
      </c>
      <c r="K240">
        <v>63254</v>
      </c>
      <c r="L240">
        <v>63133</v>
      </c>
      <c r="M240">
        <v>62835</v>
      </c>
      <c r="N240">
        <v>62756</v>
      </c>
      <c r="O240">
        <v>63073</v>
      </c>
      <c r="P240" s="2">
        <v>63276</v>
      </c>
      <c r="Q240" s="10" t="s">
        <v>3280</v>
      </c>
      <c r="S240" s="2"/>
    </row>
    <row r="241" spans="1:20" x14ac:dyDescent="0.2">
      <c r="A241" t="s">
        <v>4708</v>
      </c>
      <c r="B241">
        <v>6105</v>
      </c>
      <c r="C241">
        <v>50</v>
      </c>
      <c r="D241" t="str">
        <f t="shared" si="20"/>
        <v>05000US06105</v>
      </c>
      <c r="E241" t="s">
        <v>262</v>
      </c>
      <c r="F241" t="str">
        <f t="shared" si="21"/>
        <v>Trinity</v>
      </c>
      <c r="G241" t="str">
        <f t="shared" si="22"/>
        <v>California</v>
      </c>
      <c r="H241">
        <v>13786</v>
      </c>
      <c r="I241">
        <v>13786</v>
      </c>
      <c r="J241">
        <v>13765</v>
      </c>
      <c r="K241">
        <v>13716</v>
      </c>
      <c r="L241">
        <v>13500</v>
      </c>
      <c r="M241">
        <v>13430</v>
      </c>
      <c r="N241">
        <v>13121</v>
      </c>
      <c r="O241">
        <v>13068</v>
      </c>
      <c r="P241" s="2">
        <v>12782</v>
      </c>
      <c r="Q241" s="10" t="s">
        <v>3280</v>
      </c>
      <c r="S241" s="2"/>
    </row>
    <row r="242" spans="1:20" x14ac:dyDescent="0.2">
      <c r="A242" t="s">
        <v>4709</v>
      </c>
      <c r="B242">
        <v>6107</v>
      </c>
      <c r="C242">
        <v>50</v>
      </c>
      <c r="D242" t="str">
        <f t="shared" si="20"/>
        <v>05000US06107</v>
      </c>
      <c r="E242" t="s">
        <v>263</v>
      </c>
      <c r="F242" t="str">
        <f t="shared" si="21"/>
        <v>Tulare</v>
      </c>
      <c r="G242" t="str">
        <f t="shared" si="22"/>
        <v>California</v>
      </c>
      <c r="H242">
        <v>442179</v>
      </c>
      <c r="I242">
        <v>442182</v>
      </c>
      <c r="J242">
        <v>443083</v>
      </c>
      <c r="K242">
        <v>447384</v>
      </c>
      <c r="L242">
        <v>450701</v>
      </c>
      <c r="M242">
        <v>453354</v>
      </c>
      <c r="N242">
        <v>456115</v>
      </c>
      <c r="O242">
        <v>458238</v>
      </c>
      <c r="P242" s="2">
        <v>460437</v>
      </c>
      <c r="Q242" s="10" t="s">
        <v>3248</v>
      </c>
      <c r="S242" s="2"/>
    </row>
    <row r="243" spans="1:20" x14ac:dyDescent="0.2">
      <c r="A243" t="s">
        <v>4710</v>
      </c>
      <c r="B243">
        <v>6109</v>
      </c>
      <c r="C243">
        <v>50</v>
      </c>
      <c r="D243" t="str">
        <f t="shared" si="20"/>
        <v>05000US06109</v>
      </c>
      <c r="E243" t="s">
        <v>264</v>
      </c>
      <c r="F243" t="str">
        <f t="shared" si="21"/>
        <v>Tuolumne</v>
      </c>
      <c r="G243" t="str">
        <f t="shared" si="22"/>
        <v>California</v>
      </c>
      <c r="H243">
        <v>55365</v>
      </c>
      <c r="I243">
        <v>55365</v>
      </c>
      <c r="J243">
        <v>55182</v>
      </c>
      <c r="K243">
        <v>54749</v>
      </c>
      <c r="L243">
        <v>54134</v>
      </c>
      <c r="M243">
        <v>53940</v>
      </c>
      <c r="N243">
        <v>53827</v>
      </c>
      <c r="O243">
        <v>53615</v>
      </c>
      <c r="P243" s="2">
        <v>53804</v>
      </c>
      <c r="Q243" t="s">
        <v>3283</v>
      </c>
      <c r="S243" s="2"/>
    </row>
    <row r="244" spans="1:20" x14ac:dyDescent="0.2">
      <c r="A244" t="s">
        <v>4711</v>
      </c>
      <c r="B244">
        <v>6111</v>
      </c>
      <c r="C244">
        <v>50</v>
      </c>
      <c r="D244" t="str">
        <f t="shared" si="20"/>
        <v>05000US06111</v>
      </c>
      <c r="E244" t="s">
        <v>265</v>
      </c>
      <c r="F244" t="str">
        <f t="shared" si="21"/>
        <v>Ventura</v>
      </c>
      <c r="G244" t="str">
        <f t="shared" si="22"/>
        <v>California</v>
      </c>
      <c r="H244">
        <v>823318</v>
      </c>
      <c r="I244">
        <v>823387</v>
      </c>
      <c r="J244">
        <v>825320</v>
      </c>
      <c r="K244">
        <v>830707</v>
      </c>
      <c r="L244">
        <v>834519</v>
      </c>
      <c r="M244">
        <v>839498</v>
      </c>
      <c r="N244">
        <v>844078</v>
      </c>
      <c r="O244">
        <v>847719</v>
      </c>
      <c r="P244" s="2">
        <v>849738</v>
      </c>
      <c r="Q244" s="10" t="s">
        <v>3236</v>
      </c>
      <c r="S244" s="2"/>
    </row>
    <row r="245" spans="1:20" x14ac:dyDescent="0.2">
      <c r="A245" t="s">
        <v>4712</v>
      </c>
      <c r="B245">
        <v>6113</v>
      </c>
      <c r="C245">
        <v>50</v>
      </c>
      <c r="D245" t="str">
        <f t="shared" si="20"/>
        <v>05000US06113</v>
      </c>
      <c r="E245" t="s">
        <v>266</v>
      </c>
      <c r="F245" t="str">
        <f t="shared" si="21"/>
        <v>Yolo</v>
      </c>
      <c r="G245" t="str">
        <f t="shared" si="22"/>
        <v>California</v>
      </c>
      <c r="H245">
        <v>200849</v>
      </c>
      <c r="I245">
        <v>200850</v>
      </c>
      <c r="J245">
        <v>201122</v>
      </c>
      <c r="K245">
        <v>202167</v>
      </c>
      <c r="L245">
        <v>204929</v>
      </c>
      <c r="M245">
        <v>206685</v>
      </c>
      <c r="N245">
        <v>208737</v>
      </c>
      <c r="O245">
        <v>212202</v>
      </c>
      <c r="P245" s="2">
        <v>215802</v>
      </c>
      <c r="Q245" s="10" t="s">
        <v>3280</v>
      </c>
      <c r="S245" s="2"/>
    </row>
    <row r="246" spans="1:20" x14ac:dyDescent="0.2">
      <c r="A246" t="s">
        <v>4713</v>
      </c>
      <c r="B246">
        <v>6115</v>
      </c>
      <c r="C246">
        <v>50</v>
      </c>
      <c r="D246" t="str">
        <f t="shared" si="20"/>
        <v>05000US06115</v>
      </c>
      <c r="E246" t="s">
        <v>267</v>
      </c>
      <c r="F246" t="str">
        <f t="shared" si="21"/>
        <v>Yuba</v>
      </c>
      <c r="G246" t="str">
        <f t="shared" si="22"/>
        <v>California</v>
      </c>
      <c r="H246">
        <v>72155</v>
      </c>
      <c r="I246">
        <v>72148</v>
      </c>
      <c r="J246">
        <v>72346</v>
      </c>
      <c r="K246">
        <v>72548</v>
      </c>
      <c r="L246">
        <v>72901</v>
      </c>
      <c r="M246">
        <v>73233</v>
      </c>
      <c r="N246">
        <v>73776</v>
      </c>
      <c r="O246">
        <v>74299</v>
      </c>
      <c r="P246" s="2">
        <v>75275</v>
      </c>
      <c r="Q246" s="10" t="s">
        <v>3280</v>
      </c>
      <c r="S246" s="2"/>
    </row>
    <row r="247" spans="1:20" x14ac:dyDescent="0.2">
      <c r="A247" t="s">
        <v>4714</v>
      </c>
      <c r="B247">
        <v>8001</v>
      </c>
      <c r="C247">
        <v>50</v>
      </c>
      <c r="D247" t="str">
        <f t="shared" si="20"/>
        <v>05000US08001</v>
      </c>
      <c r="E247" t="s">
        <v>268</v>
      </c>
      <c r="F247" t="str">
        <f t="shared" si="21"/>
        <v>Adams</v>
      </c>
      <c r="G247" t="str">
        <f t="shared" si="22"/>
        <v>Colorado</v>
      </c>
      <c r="H247">
        <v>441603</v>
      </c>
      <c r="I247">
        <v>441687</v>
      </c>
      <c r="J247">
        <v>443681</v>
      </c>
      <c r="K247">
        <v>452040</v>
      </c>
      <c r="L247">
        <v>460472</v>
      </c>
      <c r="M247">
        <v>470107</v>
      </c>
      <c r="N247">
        <v>480446</v>
      </c>
      <c r="O247">
        <v>490674</v>
      </c>
      <c r="P247" s="2">
        <v>498187</v>
      </c>
      <c r="Q247" s="10" t="s">
        <v>3286</v>
      </c>
      <c r="S247" s="2"/>
      <c r="T247" s="2"/>
    </row>
    <row r="248" spans="1:20" x14ac:dyDescent="0.2">
      <c r="A248" t="s">
        <v>4715</v>
      </c>
      <c r="B248">
        <v>8003</v>
      </c>
      <c r="C248">
        <v>50</v>
      </c>
      <c r="D248" t="str">
        <f t="shared" si="20"/>
        <v>05000US08003</v>
      </c>
      <c r="E248" t="s">
        <v>269</v>
      </c>
      <c r="F248" t="str">
        <f t="shared" si="21"/>
        <v>Alamosa</v>
      </c>
      <c r="G248" t="str">
        <f t="shared" si="22"/>
        <v>Colorado</v>
      </c>
      <c r="H248">
        <v>15445</v>
      </c>
      <c r="I248">
        <v>15445</v>
      </c>
      <c r="J248">
        <v>15927</v>
      </c>
      <c r="K248">
        <v>16137</v>
      </c>
      <c r="L248">
        <v>16141</v>
      </c>
      <c r="M248">
        <v>16253</v>
      </c>
      <c r="N248">
        <v>16284</v>
      </c>
      <c r="O248">
        <v>16435</v>
      </c>
      <c r="P248" s="2">
        <v>16654</v>
      </c>
      <c r="Q248" s="10" t="s">
        <v>3283</v>
      </c>
      <c r="S248" s="2"/>
      <c r="T248" s="2"/>
    </row>
    <row r="249" spans="1:20" x14ac:dyDescent="0.2">
      <c r="A249" t="s">
        <v>4716</v>
      </c>
      <c r="B249">
        <v>8005</v>
      </c>
      <c r="C249">
        <v>50</v>
      </c>
      <c r="D249" t="str">
        <f t="shared" si="20"/>
        <v>05000US08005</v>
      </c>
      <c r="E249" t="s">
        <v>270</v>
      </c>
      <c r="F249" t="str">
        <f t="shared" si="21"/>
        <v>Arapahoe</v>
      </c>
      <c r="G249" t="str">
        <f t="shared" si="22"/>
        <v>Colorado</v>
      </c>
      <c r="H249">
        <v>572003</v>
      </c>
      <c r="I249">
        <v>572155</v>
      </c>
      <c r="J249">
        <v>574785</v>
      </c>
      <c r="K249">
        <v>585836</v>
      </c>
      <c r="L249">
        <v>596066</v>
      </c>
      <c r="M249">
        <v>607660</v>
      </c>
      <c r="N249">
        <v>618307</v>
      </c>
      <c r="O249">
        <v>629241</v>
      </c>
      <c r="P249" s="2">
        <v>637068</v>
      </c>
      <c r="Q249" s="10" t="s">
        <v>3286</v>
      </c>
      <c r="S249" s="2"/>
      <c r="T249" s="2"/>
    </row>
    <row r="250" spans="1:20" x14ac:dyDescent="0.2">
      <c r="A250" t="s">
        <v>4717</v>
      </c>
      <c r="B250">
        <v>8007</v>
      </c>
      <c r="C250">
        <v>50</v>
      </c>
      <c r="D250" t="str">
        <f t="shared" si="20"/>
        <v>05000US08007</v>
      </c>
      <c r="E250" t="s">
        <v>271</v>
      </c>
      <c r="F250" t="str">
        <f t="shared" si="21"/>
        <v>Archuleta</v>
      </c>
      <c r="G250" t="str">
        <f t="shared" si="22"/>
        <v>Colorado</v>
      </c>
      <c r="H250">
        <v>12084</v>
      </c>
      <c r="I250">
        <v>12084</v>
      </c>
      <c r="J250">
        <v>12055</v>
      </c>
      <c r="K250">
        <v>12011</v>
      </c>
      <c r="L250">
        <v>12113</v>
      </c>
      <c r="M250">
        <v>12194</v>
      </c>
      <c r="N250">
        <v>12229</v>
      </c>
      <c r="O250">
        <v>12384</v>
      </c>
      <c r="P250" s="2">
        <v>12854</v>
      </c>
      <c r="Q250" s="10" t="s">
        <v>3283</v>
      </c>
      <c r="S250" s="2"/>
      <c r="T250" s="2"/>
    </row>
    <row r="251" spans="1:20" x14ac:dyDescent="0.2">
      <c r="A251" t="s">
        <v>4718</v>
      </c>
      <c r="B251">
        <v>8009</v>
      </c>
      <c r="C251">
        <v>50</v>
      </c>
      <c r="D251" t="str">
        <f t="shared" si="20"/>
        <v>05000US08009</v>
      </c>
      <c r="E251" t="s">
        <v>272</v>
      </c>
      <c r="F251" t="str">
        <f t="shared" si="21"/>
        <v>Baca</v>
      </c>
      <c r="G251" t="str">
        <f t="shared" si="22"/>
        <v>Colorado</v>
      </c>
      <c r="H251">
        <v>3788</v>
      </c>
      <c r="I251">
        <v>3788</v>
      </c>
      <c r="J251">
        <v>3790</v>
      </c>
      <c r="K251">
        <v>3814</v>
      </c>
      <c r="L251">
        <v>3762</v>
      </c>
      <c r="M251">
        <v>3682</v>
      </c>
      <c r="N251">
        <v>3630</v>
      </c>
      <c r="O251">
        <v>3599</v>
      </c>
      <c r="P251" s="2">
        <v>3568</v>
      </c>
      <c r="Q251" s="10" t="s">
        <v>3289</v>
      </c>
      <c r="R251"/>
    </row>
    <row r="252" spans="1:20" x14ac:dyDescent="0.2">
      <c r="A252" t="s">
        <v>4719</v>
      </c>
      <c r="B252">
        <v>8011</v>
      </c>
      <c r="C252">
        <v>50</v>
      </c>
      <c r="D252" t="str">
        <f t="shared" si="20"/>
        <v>05000US08011</v>
      </c>
      <c r="E252" t="s">
        <v>273</v>
      </c>
      <c r="F252" t="str">
        <f t="shared" si="21"/>
        <v>Bent</v>
      </c>
      <c r="G252" t="str">
        <f t="shared" si="22"/>
        <v>Colorado</v>
      </c>
      <c r="H252">
        <v>6499</v>
      </c>
      <c r="I252">
        <v>6499</v>
      </c>
      <c r="J252">
        <v>6508</v>
      </c>
      <c r="K252">
        <v>6322</v>
      </c>
      <c r="L252">
        <v>5811</v>
      </c>
      <c r="M252">
        <v>5738</v>
      </c>
      <c r="N252">
        <v>5780</v>
      </c>
      <c r="O252">
        <v>5892</v>
      </c>
      <c r="P252" s="2">
        <v>5861</v>
      </c>
      <c r="Q252" s="10" t="s">
        <v>3289</v>
      </c>
      <c r="R252"/>
    </row>
    <row r="253" spans="1:20" x14ac:dyDescent="0.2">
      <c r="A253" t="s">
        <v>4720</v>
      </c>
      <c r="B253">
        <v>8013</v>
      </c>
      <c r="C253">
        <v>50</v>
      </c>
      <c r="D253" t="str">
        <f t="shared" si="20"/>
        <v>05000US08013</v>
      </c>
      <c r="E253" t="s">
        <v>274</v>
      </c>
      <c r="F253" t="str">
        <f t="shared" si="21"/>
        <v>Boulder</v>
      </c>
      <c r="G253" t="str">
        <f t="shared" si="22"/>
        <v>Colorado</v>
      </c>
      <c r="H253">
        <v>294567</v>
      </c>
      <c r="I253">
        <v>294571</v>
      </c>
      <c r="J253">
        <v>295983</v>
      </c>
      <c r="K253">
        <v>300597</v>
      </c>
      <c r="L253">
        <v>305350</v>
      </c>
      <c r="M253">
        <v>310287</v>
      </c>
      <c r="N253">
        <v>313204</v>
      </c>
      <c r="O253">
        <v>318738</v>
      </c>
      <c r="P253" s="2">
        <v>322226</v>
      </c>
      <c r="Q253" s="1" t="s">
        <v>3286</v>
      </c>
      <c r="R253"/>
    </row>
    <row r="254" spans="1:20" x14ac:dyDescent="0.2">
      <c r="A254" t="s">
        <v>4721</v>
      </c>
      <c r="B254">
        <v>8014</v>
      </c>
      <c r="C254">
        <v>50</v>
      </c>
      <c r="D254" t="str">
        <f t="shared" si="20"/>
        <v>05000US08014</v>
      </c>
      <c r="E254" t="s">
        <v>275</v>
      </c>
      <c r="F254" t="str">
        <f t="shared" si="21"/>
        <v>Broomfield</v>
      </c>
      <c r="G254" t="str">
        <f t="shared" si="22"/>
        <v>Colorado</v>
      </c>
      <c r="H254">
        <v>55889</v>
      </c>
      <c r="I254">
        <v>55866</v>
      </c>
      <c r="J254">
        <v>56275</v>
      </c>
      <c r="K254">
        <v>57425</v>
      </c>
      <c r="L254">
        <v>58930</v>
      </c>
      <c r="M254">
        <v>60116</v>
      </c>
      <c r="N254">
        <v>61786</v>
      </c>
      <c r="O254">
        <v>64885</v>
      </c>
      <c r="P254" s="2">
        <v>66529</v>
      </c>
      <c r="Q254" s="10" t="s">
        <v>3286</v>
      </c>
      <c r="R254"/>
    </row>
    <row r="255" spans="1:20" x14ac:dyDescent="0.2">
      <c r="A255" t="s">
        <v>4722</v>
      </c>
      <c r="B255">
        <v>8015</v>
      </c>
      <c r="C255">
        <v>50</v>
      </c>
      <c r="D255" t="str">
        <f t="shared" si="20"/>
        <v>05000US08015</v>
      </c>
      <c r="E255" t="s">
        <v>276</v>
      </c>
      <c r="F255" t="str">
        <f t="shared" si="21"/>
        <v>Chaffee</v>
      </c>
      <c r="G255" t="str">
        <f t="shared" si="22"/>
        <v>Colorado</v>
      </c>
      <c r="H255">
        <v>17809</v>
      </c>
      <c r="I255">
        <v>17809</v>
      </c>
      <c r="J255">
        <v>17803</v>
      </c>
      <c r="K255">
        <v>18007</v>
      </c>
      <c r="L255">
        <v>18105</v>
      </c>
      <c r="M255">
        <v>18318</v>
      </c>
      <c r="N255">
        <v>18448</v>
      </c>
      <c r="O255">
        <v>18606</v>
      </c>
      <c r="P255" s="2">
        <v>19058</v>
      </c>
      <c r="Q255" s="10" t="s">
        <v>3283</v>
      </c>
      <c r="R255"/>
    </row>
    <row r="256" spans="1:20" x14ac:dyDescent="0.2">
      <c r="A256" t="s">
        <v>4723</v>
      </c>
      <c r="B256">
        <v>8017</v>
      </c>
      <c r="C256">
        <v>50</v>
      </c>
      <c r="D256" t="str">
        <f t="shared" si="20"/>
        <v>05000US08017</v>
      </c>
      <c r="E256" t="s">
        <v>277</v>
      </c>
      <c r="F256" t="str">
        <f t="shared" si="21"/>
        <v>Cheyenne</v>
      </c>
      <c r="G256" t="str">
        <f t="shared" si="22"/>
        <v>Colorado</v>
      </c>
      <c r="H256">
        <v>1836</v>
      </c>
      <c r="I256">
        <v>1836</v>
      </c>
      <c r="J256">
        <v>1831</v>
      </c>
      <c r="K256">
        <v>1863</v>
      </c>
      <c r="L256">
        <v>1873</v>
      </c>
      <c r="M256">
        <v>1881</v>
      </c>
      <c r="N256">
        <v>1841</v>
      </c>
      <c r="O256">
        <v>1816</v>
      </c>
      <c r="P256" s="2">
        <v>1848</v>
      </c>
      <c r="Q256" s="10" t="s">
        <v>3289</v>
      </c>
      <c r="R256"/>
    </row>
    <row r="257" spans="1:18" x14ac:dyDescent="0.2">
      <c r="A257" t="s">
        <v>4724</v>
      </c>
      <c r="B257">
        <v>8019</v>
      </c>
      <c r="C257">
        <v>50</v>
      </c>
      <c r="D257" t="str">
        <f t="shared" si="20"/>
        <v>05000US08019</v>
      </c>
      <c r="E257" t="s">
        <v>278</v>
      </c>
      <c r="F257" t="str">
        <f t="shared" si="21"/>
        <v>Clear Creek</v>
      </c>
      <c r="G257" t="str">
        <f t="shared" si="22"/>
        <v>Colorado</v>
      </c>
      <c r="H257">
        <v>9088</v>
      </c>
      <c r="I257">
        <v>9075</v>
      </c>
      <c r="J257">
        <v>9081</v>
      </c>
      <c r="K257">
        <v>9052</v>
      </c>
      <c r="L257">
        <v>9075</v>
      </c>
      <c r="M257">
        <v>9100</v>
      </c>
      <c r="N257">
        <v>9215</v>
      </c>
      <c r="O257">
        <v>9364</v>
      </c>
      <c r="P257" s="2">
        <v>9436</v>
      </c>
      <c r="Q257" s="1" t="s">
        <v>3286</v>
      </c>
      <c r="R257"/>
    </row>
    <row r="258" spans="1:18" x14ac:dyDescent="0.2">
      <c r="A258" t="s">
        <v>4725</v>
      </c>
      <c r="B258">
        <v>8021</v>
      </c>
      <c r="C258">
        <v>50</v>
      </c>
      <c r="D258" t="str">
        <f t="shared" si="20"/>
        <v>05000US08021</v>
      </c>
      <c r="E258" t="s">
        <v>279</v>
      </c>
      <c r="F258" t="str">
        <f t="shared" si="21"/>
        <v>Conejos</v>
      </c>
      <c r="G258" t="str">
        <f t="shared" si="22"/>
        <v>Colorado</v>
      </c>
      <c r="H258">
        <v>8256</v>
      </c>
      <c r="I258">
        <v>8256</v>
      </c>
      <c r="J258">
        <v>8292</v>
      </c>
      <c r="K258">
        <v>8317</v>
      </c>
      <c r="L258">
        <v>8279</v>
      </c>
      <c r="M258">
        <v>8257</v>
      </c>
      <c r="N258">
        <v>8276</v>
      </c>
      <c r="O258">
        <v>8125</v>
      </c>
      <c r="P258" s="2">
        <v>8129</v>
      </c>
      <c r="Q258" s="10" t="s">
        <v>3283</v>
      </c>
      <c r="R258"/>
    </row>
    <row r="259" spans="1:18" x14ac:dyDescent="0.2">
      <c r="A259" t="s">
        <v>4726</v>
      </c>
      <c r="B259">
        <v>8023</v>
      </c>
      <c r="C259">
        <v>50</v>
      </c>
      <c r="D259" t="str">
        <f t="shared" ref="D259:D322" si="23">_xlfn.CONCAT("05000US",TEXT(B259,"00000"))</f>
        <v>05000US08023</v>
      </c>
      <c r="E259" t="s">
        <v>280</v>
      </c>
      <c r="F259" t="str">
        <f t="shared" si="21"/>
        <v>Costilla</v>
      </c>
      <c r="G259" t="str">
        <f t="shared" si="22"/>
        <v>Colorado</v>
      </c>
      <c r="H259">
        <v>3524</v>
      </c>
      <c r="I259">
        <v>3524</v>
      </c>
      <c r="J259">
        <v>3526</v>
      </c>
      <c r="K259">
        <v>3646</v>
      </c>
      <c r="L259">
        <v>3603</v>
      </c>
      <c r="M259">
        <v>3521</v>
      </c>
      <c r="N259">
        <v>3540</v>
      </c>
      <c r="O259">
        <v>3563</v>
      </c>
      <c r="P259" s="2">
        <v>3721</v>
      </c>
      <c r="Q259" s="1" t="s">
        <v>3286</v>
      </c>
      <c r="R259"/>
    </row>
    <row r="260" spans="1:18" x14ac:dyDescent="0.2">
      <c r="A260" t="s">
        <v>4727</v>
      </c>
      <c r="B260">
        <v>8025</v>
      </c>
      <c r="C260">
        <v>50</v>
      </c>
      <c r="D260" t="str">
        <f t="shared" si="23"/>
        <v>05000US08025</v>
      </c>
      <c r="E260" t="s">
        <v>281</v>
      </c>
      <c r="F260" t="str">
        <f t="shared" ref="F260:F323" si="24">MID(MID(E260,1,FIND(",",E260)-1),1,FIND(" County",MID(E260,1,FIND(",",E260)-1))-1)</f>
        <v>Crowley</v>
      </c>
      <c r="G260" t="str">
        <f t="shared" ref="G260:G323" si="25">MID(E260,FIND(",",E260)+2,9999)</f>
        <v>Colorado</v>
      </c>
      <c r="H260">
        <v>5823</v>
      </c>
      <c r="I260">
        <v>5823</v>
      </c>
      <c r="J260">
        <v>5852</v>
      </c>
      <c r="K260">
        <v>5846</v>
      </c>
      <c r="L260">
        <v>5418</v>
      </c>
      <c r="M260">
        <v>5325</v>
      </c>
      <c r="N260">
        <v>5608</v>
      </c>
      <c r="O260">
        <v>5639</v>
      </c>
      <c r="P260" s="2">
        <v>5694</v>
      </c>
      <c r="Q260" s="10" t="s">
        <v>3289</v>
      </c>
      <c r="R260"/>
    </row>
    <row r="261" spans="1:18" x14ac:dyDescent="0.2">
      <c r="A261" t="s">
        <v>4728</v>
      </c>
      <c r="B261">
        <v>8027</v>
      </c>
      <c r="C261">
        <v>50</v>
      </c>
      <c r="D261" t="str">
        <f t="shared" si="23"/>
        <v>05000US08027</v>
      </c>
      <c r="E261" t="s">
        <v>282</v>
      </c>
      <c r="F261" t="str">
        <f t="shared" si="24"/>
        <v>Custer</v>
      </c>
      <c r="G261" t="str">
        <f t="shared" si="25"/>
        <v>Colorado</v>
      </c>
      <c r="H261">
        <v>4255</v>
      </c>
      <c r="I261">
        <v>4255</v>
      </c>
      <c r="J261">
        <v>4275</v>
      </c>
      <c r="K261">
        <v>4227</v>
      </c>
      <c r="L261">
        <v>4241</v>
      </c>
      <c r="M261">
        <v>4264</v>
      </c>
      <c r="N261">
        <v>4344</v>
      </c>
      <c r="O261">
        <v>4425</v>
      </c>
      <c r="P261" s="2">
        <v>4602</v>
      </c>
      <c r="Q261" s="1" t="s">
        <v>3286</v>
      </c>
      <c r="R261"/>
    </row>
    <row r="262" spans="1:18" x14ac:dyDescent="0.2">
      <c r="A262" t="s">
        <v>4729</v>
      </c>
      <c r="B262">
        <v>8029</v>
      </c>
      <c r="C262">
        <v>50</v>
      </c>
      <c r="D262" t="str">
        <f t="shared" si="23"/>
        <v>05000US08029</v>
      </c>
      <c r="E262" t="s">
        <v>283</v>
      </c>
      <c r="F262" t="str">
        <f t="shared" si="24"/>
        <v>Delta</v>
      </c>
      <c r="G262" t="str">
        <f t="shared" si="25"/>
        <v>Colorado</v>
      </c>
      <c r="H262">
        <v>30952</v>
      </c>
      <c r="I262">
        <v>30952</v>
      </c>
      <c r="J262">
        <v>30880</v>
      </c>
      <c r="K262">
        <v>30374</v>
      </c>
      <c r="L262">
        <v>30438</v>
      </c>
      <c r="M262">
        <v>30314</v>
      </c>
      <c r="N262">
        <v>29961</v>
      </c>
      <c r="O262">
        <v>29950</v>
      </c>
      <c r="P262" s="2">
        <v>30442</v>
      </c>
      <c r="Q262" s="10" t="s">
        <v>3283</v>
      </c>
      <c r="R262"/>
    </row>
    <row r="263" spans="1:18" x14ac:dyDescent="0.2">
      <c r="A263" t="s">
        <v>4730</v>
      </c>
      <c r="B263">
        <v>8031</v>
      </c>
      <c r="C263">
        <v>50</v>
      </c>
      <c r="D263" t="str">
        <f t="shared" si="23"/>
        <v>05000US08031</v>
      </c>
      <c r="E263" t="s">
        <v>284</v>
      </c>
      <c r="F263" t="str">
        <f t="shared" si="24"/>
        <v>Denver</v>
      </c>
      <c r="G263" t="str">
        <f t="shared" si="25"/>
        <v>Colorado</v>
      </c>
      <c r="H263">
        <v>600158</v>
      </c>
      <c r="I263">
        <v>599864</v>
      </c>
      <c r="J263">
        <v>603329</v>
      </c>
      <c r="K263">
        <v>619281</v>
      </c>
      <c r="L263">
        <v>633563</v>
      </c>
      <c r="M263">
        <v>647433</v>
      </c>
      <c r="N263">
        <v>662425</v>
      </c>
      <c r="O263">
        <v>680032</v>
      </c>
      <c r="P263" s="2">
        <v>693060</v>
      </c>
      <c r="Q263" s="1" t="s">
        <v>3286</v>
      </c>
      <c r="R263"/>
    </row>
    <row r="264" spans="1:18" x14ac:dyDescent="0.2">
      <c r="A264" t="s">
        <v>4731</v>
      </c>
      <c r="B264">
        <v>8033</v>
      </c>
      <c r="C264">
        <v>50</v>
      </c>
      <c r="D264" t="str">
        <f t="shared" si="23"/>
        <v>05000US08033</v>
      </c>
      <c r="E264" t="s">
        <v>285</v>
      </c>
      <c r="F264" t="str">
        <f t="shared" si="24"/>
        <v>Dolores</v>
      </c>
      <c r="G264" t="str">
        <f t="shared" si="25"/>
        <v>Colorado</v>
      </c>
      <c r="H264">
        <v>2064</v>
      </c>
      <c r="I264">
        <v>2064</v>
      </c>
      <c r="J264">
        <v>2065</v>
      </c>
      <c r="K264">
        <v>2033</v>
      </c>
      <c r="L264">
        <v>1998</v>
      </c>
      <c r="M264">
        <v>2030</v>
      </c>
      <c r="N264">
        <v>1975</v>
      </c>
      <c r="O264">
        <v>1981</v>
      </c>
      <c r="P264" s="2">
        <v>2056</v>
      </c>
      <c r="Q264" s="10" t="s">
        <v>3283</v>
      </c>
      <c r="R264"/>
    </row>
    <row r="265" spans="1:18" x14ac:dyDescent="0.2">
      <c r="A265" t="s">
        <v>4732</v>
      </c>
      <c r="B265">
        <v>8035</v>
      </c>
      <c r="C265">
        <v>50</v>
      </c>
      <c r="D265" t="str">
        <f t="shared" si="23"/>
        <v>05000US08035</v>
      </c>
      <c r="E265" t="s">
        <v>286</v>
      </c>
      <c r="F265" t="str">
        <f t="shared" si="24"/>
        <v>Douglas</v>
      </c>
      <c r="G265" t="str">
        <f t="shared" si="25"/>
        <v>Colorado</v>
      </c>
      <c r="H265">
        <v>285465</v>
      </c>
      <c r="I265">
        <v>285465</v>
      </c>
      <c r="J265">
        <v>286979</v>
      </c>
      <c r="K265">
        <v>292607</v>
      </c>
      <c r="L265">
        <v>298754</v>
      </c>
      <c r="M265">
        <v>306442</v>
      </c>
      <c r="N265">
        <v>314981</v>
      </c>
      <c r="O265">
        <v>322381</v>
      </c>
      <c r="P265" s="2">
        <v>328632</v>
      </c>
      <c r="Q265" s="1" t="s">
        <v>3286</v>
      </c>
      <c r="R265"/>
    </row>
    <row r="266" spans="1:18" x14ac:dyDescent="0.2">
      <c r="A266" t="s">
        <v>4733</v>
      </c>
      <c r="B266">
        <v>8037</v>
      </c>
      <c r="C266">
        <v>50</v>
      </c>
      <c r="D266" t="str">
        <f t="shared" si="23"/>
        <v>05000US08037</v>
      </c>
      <c r="E266" t="s">
        <v>287</v>
      </c>
      <c r="F266" t="str">
        <f t="shared" si="24"/>
        <v>Eagle</v>
      </c>
      <c r="G266" t="str">
        <f t="shared" si="25"/>
        <v>Colorado</v>
      </c>
      <c r="H266">
        <v>52197</v>
      </c>
      <c r="I266">
        <v>52197</v>
      </c>
      <c r="J266">
        <v>52081</v>
      </c>
      <c r="K266">
        <v>51751</v>
      </c>
      <c r="L266">
        <v>51942</v>
      </c>
      <c r="M266">
        <v>52379</v>
      </c>
      <c r="N266">
        <v>52815</v>
      </c>
      <c r="O266">
        <v>53346</v>
      </c>
      <c r="P266" s="2">
        <v>53989</v>
      </c>
      <c r="Q266" s="10" t="s">
        <v>3283</v>
      </c>
      <c r="R266"/>
    </row>
    <row r="267" spans="1:18" x14ac:dyDescent="0.2">
      <c r="A267" t="s">
        <v>4734</v>
      </c>
      <c r="B267">
        <v>8039</v>
      </c>
      <c r="C267">
        <v>50</v>
      </c>
      <c r="D267" t="str">
        <f t="shared" si="23"/>
        <v>05000US08039</v>
      </c>
      <c r="E267" t="s">
        <v>288</v>
      </c>
      <c r="F267" t="str">
        <f t="shared" si="24"/>
        <v>Elbert</v>
      </c>
      <c r="G267" t="str">
        <f t="shared" si="25"/>
        <v>Colorado</v>
      </c>
      <c r="H267">
        <v>23086</v>
      </c>
      <c r="I267">
        <v>23086</v>
      </c>
      <c r="J267">
        <v>23094</v>
      </c>
      <c r="K267">
        <v>23260</v>
      </c>
      <c r="L267">
        <v>23400</v>
      </c>
      <c r="M267">
        <v>23670</v>
      </c>
      <c r="N267">
        <v>24128</v>
      </c>
      <c r="O267">
        <v>24698</v>
      </c>
      <c r="P267" s="2">
        <v>25231</v>
      </c>
      <c r="Q267" s="1" t="s">
        <v>3286</v>
      </c>
      <c r="R267"/>
    </row>
    <row r="268" spans="1:18" x14ac:dyDescent="0.2">
      <c r="A268" t="s">
        <v>4735</v>
      </c>
      <c r="B268">
        <v>8041</v>
      </c>
      <c r="C268">
        <v>50</v>
      </c>
      <c r="D268" t="str">
        <f t="shared" si="23"/>
        <v>05000US08041</v>
      </c>
      <c r="E268" t="s">
        <v>289</v>
      </c>
      <c r="F268" t="str">
        <f t="shared" si="24"/>
        <v>El Paso</v>
      </c>
      <c r="G268" t="str">
        <f t="shared" si="25"/>
        <v>Colorado</v>
      </c>
      <c r="H268">
        <v>622263</v>
      </c>
      <c r="I268">
        <v>622261</v>
      </c>
      <c r="J268">
        <v>626950</v>
      </c>
      <c r="K268">
        <v>636901</v>
      </c>
      <c r="L268">
        <v>645641</v>
      </c>
      <c r="M268">
        <v>654993</v>
      </c>
      <c r="N268">
        <v>662647</v>
      </c>
      <c r="O268">
        <v>674290</v>
      </c>
      <c r="P268" s="2">
        <v>688284</v>
      </c>
      <c r="Q268" s="1" t="s">
        <v>3286</v>
      </c>
      <c r="R268"/>
    </row>
    <row r="269" spans="1:18" x14ac:dyDescent="0.2">
      <c r="A269" t="s">
        <v>4736</v>
      </c>
      <c r="B269">
        <v>8043</v>
      </c>
      <c r="C269">
        <v>50</v>
      </c>
      <c r="D269" t="str">
        <f t="shared" si="23"/>
        <v>05000US08043</v>
      </c>
      <c r="E269" t="s">
        <v>290</v>
      </c>
      <c r="F269" t="str">
        <f t="shared" si="24"/>
        <v>Fremont</v>
      </c>
      <c r="G269" t="str">
        <f t="shared" si="25"/>
        <v>Colorado</v>
      </c>
      <c r="H269">
        <v>46824</v>
      </c>
      <c r="I269">
        <v>46824</v>
      </c>
      <c r="J269">
        <v>46857</v>
      </c>
      <c r="K269">
        <v>47417</v>
      </c>
      <c r="L269">
        <v>47122</v>
      </c>
      <c r="M269">
        <v>46467</v>
      </c>
      <c r="N269">
        <v>46427</v>
      </c>
      <c r="O269">
        <v>46713</v>
      </c>
      <c r="P269" s="2">
        <v>47446</v>
      </c>
      <c r="Q269" s="1" t="s">
        <v>3286</v>
      </c>
      <c r="R269"/>
    </row>
    <row r="270" spans="1:18" x14ac:dyDescent="0.2">
      <c r="A270" t="s">
        <v>4737</v>
      </c>
      <c r="B270">
        <v>8045</v>
      </c>
      <c r="C270">
        <v>50</v>
      </c>
      <c r="D270" t="str">
        <f t="shared" si="23"/>
        <v>05000US08045</v>
      </c>
      <c r="E270" t="s">
        <v>291</v>
      </c>
      <c r="F270" t="str">
        <f t="shared" si="24"/>
        <v>Garfield</v>
      </c>
      <c r="G270" t="str">
        <f t="shared" si="25"/>
        <v>Colorado</v>
      </c>
      <c r="H270">
        <v>56389</v>
      </c>
      <c r="I270">
        <v>56389</v>
      </c>
      <c r="J270">
        <v>56096</v>
      </c>
      <c r="K270">
        <v>55964</v>
      </c>
      <c r="L270">
        <v>56709</v>
      </c>
      <c r="M270">
        <v>56914</v>
      </c>
      <c r="N270">
        <v>57195</v>
      </c>
      <c r="O270">
        <v>57768</v>
      </c>
      <c r="P270" s="2">
        <v>58887</v>
      </c>
      <c r="Q270" s="10" t="s">
        <v>3283</v>
      </c>
      <c r="R270"/>
    </row>
    <row r="271" spans="1:18" x14ac:dyDescent="0.2">
      <c r="A271" t="s">
        <v>4738</v>
      </c>
      <c r="B271">
        <v>8047</v>
      </c>
      <c r="C271">
        <v>50</v>
      </c>
      <c r="D271" t="str">
        <f t="shared" si="23"/>
        <v>05000US08047</v>
      </c>
      <c r="E271" t="s">
        <v>292</v>
      </c>
      <c r="F271" t="str">
        <f t="shared" si="24"/>
        <v>Gilpin</v>
      </c>
      <c r="G271" t="str">
        <f t="shared" si="25"/>
        <v>Colorado</v>
      </c>
      <c r="H271">
        <v>5441</v>
      </c>
      <c r="I271">
        <v>5441</v>
      </c>
      <c r="J271">
        <v>5461</v>
      </c>
      <c r="K271">
        <v>5444</v>
      </c>
      <c r="L271">
        <v>5453</v>
      </c>
      <c r="M271">
        <v>5567</v>
      </c>
      <c r="N271">
        <v>5773</v>
      </c>
      <c r="O271">
        <v>5817</v>
      </c>
      <c r="P271" s="2">
        <v>5931</v>
      </c>
      <c r="Q271" s="1" t="s">
        <v>3286</v>
      </c>
      <c r="R271"/>
    </row>
    <row r="272" spans="1:18" x14ac:dyDescent="0.2">
      <c r="A272" t="s">
        <v>4739</v>
      </c>
      <c r="B272">
        <v>8049</v>
      </c>
      <c r="C272">
        <v>50</v>
      </c>
      <c r="D272" t="str">
        <f t="shared" si="23"/>
        <v>05000US08049</v>
      </c>
      <c r="E272" t="s">
        <v>293</v>
      </c>
      <c r="F272" t="str">
        <f t="shared" si="24"/>
        <v>Grand</v>
      </c>
      <c r="G272" t="str">
        <f t="shared" si="25"/>
        <v>Colorado</v>
      </c>
      <c r="H272">
        <v>14843</v>
      </c>
      <c r="I272">
        <v>14843</v>
      </c>
      <c r="J272">
        <v>14782</v>
      </c>
      <c r="K272">
        <v>14543</v>
      </c>
      <c r="L272">
        <v>14147</v>
      </c>
      <c r="M272">
        <v>14254</v>
      </c>
      <c r="N272">
        <v>14461</v>
      </c>
      <c r="O272">
        <v>14580</v>
      </c>
      <c r="P272" s="2">
        <v>15008</v>
      </c>
      <c r="Q272" s="10" t="s">
        <v>3283</v>
      </c>
      <c r="R272"/>
    </row>
    <row r="273" spans="1:20" x14ac:dyDescent="0.2">
      <c r="A273" t="s">
        <v>4740</v>
      </c>
      <c r="B273">
        <v>8051</v>
      </c>
      <c r="C273">
        <v>50</v>
      </c>
      <c r="D273" t="str">
        <f t="shared" si="23"/>
        <v>05000US08051</v>
      </c>
      <c r="E273" t="s">
        <v>294</v>
      </c>
      <c r="F273" t="str">
        <f t="shared" si="24"/>
        <v>Gunnison</v>
      </c>
      <c r="G273" t="str">
        <f t="shared" si="25"/>
        <v>Colorado</v>
      </c>
      <c r="H273">
        <v>15324</v>
      </c>
      <c r="I273">
        <v>15324</v>
      </c>
      <c r="J273">
        <v>15357</v>
      </c>
      <c r="K273">
        <v>15458</v>
      </c>
      <c r="L273">
        <v>15425</v>
      </c>
      <c r="M273">
        <v>15643</v>
      </c>
      <c r="N273">
        <v>15830</v>
      </c>
      <c r="O273">
        <v>16137</v>
      </c>
      <c r="P273" s="2">
        <v>16408</v>
      </c>
      <c r="Q273" s="1" t="s">
        <v>3283</v>
      </c>
      <c r="R273"/>
    </row>
    <row r="274" spans="1:20" x14ac:dyDescent="0.2">
      <c r="A274" t="s">
        <v>4741</v>
      </c>
      <c r="B274">
        <v>8053</v>
      </c>
      <c r="C274">
        <v>50</v>
      </c>
      <c r="D274" t="str">
        <f t="shared" si="23"/>
        <v>05000US08053</v>
      </c>
      <c r="E274" t="s">
        <v>295</v>
      </c>
      <c r="F274" t="str">
        <f t="shared" si="24"/>
        <v>Hinsdale</v>
      </c>
      <c r="G274" t="str">
        <f t="shared" si="25"/>
        <v>Colorado</v>
      </c>
      <c r="H274">
        <v>843</v>
      </c>
      <c r="I274">
        <v>843</v>
      </c>
      <c r="J274">
        <v>844</v>
      </c>
      <c r="K274">
        <v>826</v>
      </c>
      <c r="L274">
        <v>797</v>
      </c>
      <c r="M274">
        <v>805</v>
      </c>
      <c r="N274">
        <v>778</v>
      </c>
      <c r="O274">
        <v>769</v>
      </c>
      <c r="P274" s="2">
        <v>788</v>
      </c>
      <c r="Q274" s="1" t="s">
        <v>3283</v>
      </c>
      <c r="R274"/>
    </row>
    <row r="275" spans="1:20" x14ac:dyDescent="0.2">
      <c r="A275" t="s">
        <v>4742</v>
      </c>
      <c r="B275">
        <v>8055</v>
      </c>
      <c r="C275">
        <v>50</v>
      </c>
      <c r="D275" t="str">
        <f t="shared" si="23"/>
        <v>05000US08055</v>
      </c>
      <c r="E275" t="s">
        <v>296</v>
      </c>
      <c r="F275" t="str">
        <f t="shared" si="24"/>
        <v>Huerfano</v>
      </c>
      <c r="G275" t="str">
        <f t="shared" si="25"/>
        <v>Colorado</v>
      </c>
      <c r="H275">
        <v>6711</v>
      </c>
      <c r="I275">
        <v>6711</v>
      </c>
      <c r="J275">
        <v>6667</v>
      </c>
      <c r="K275">
        <v>6522</v>
      </c>
      <c r="L275">
        <v>6582</v>
      </c>
      <c r="M275">
        <v>6479</v>
      </c>
      <c r="N275">
        <v>6407</v>
      </c>
      <c r="O275">
        <v>6459</v>
      </c>
      <c r="P275" s="2">
        <v>6677</v>
      </c>
      <c r="Q275" s="1" t="s">
        <v>3286</v>
      </c>
      <c r="R275"/>
    </row>
    <row r="276" spans="1:20" x14ac:dyDescent="0.2">
      <c r="A276" t="s">
        <v>4743</v>
      </c>
      <c r="B276">
        <v>8057</v>
      </c>
      <c r="C276">
        <v>50</v>
      </c>
      <c r="D276" t="str">
        <f t="shared" si="23"/>
        <v>05000US08057</v>
      </c>
      <c r="E276" t="s">
        <v>297</v>
      </c>
      <c r="F276" t="str">
        <f t="shared" si="24"/>
        <v>Jackson</v>
      </c>
      <c r="G276" t="str">
        <f t="shared" si="25"/>
        <v>Colorado</v>
      </c>
      <c r="H276">
        <v>1394</v>
      </c>
      <c r="I276">
        <v>1394</v>
      </c>
      <c r="J276">
        <v>1385</v>
      </c>
      <c r="K276">
        <v>1380</v>
      </c>
      <c r="L276">
        <v>1347</v>
      </c>
      <c r="M276">
        <v>1355</v>
      </c>
      <c r="N276">
        <v>1395</v>
      </c>
      <c r="O276">
        <v>1352</v>
      </c>
      <c r="P276" s="2">
        <v>1357</v>
      </c>
      <c r="Q276" s="10" t="s">
        <v>3283</v>
      </c>
      <c r="R276"/>
    </row>
    <row r="277" spans="1:20" x14ac:dyDescent="0.2">
      <c r="A277" t="s">
        <v>4744</v>
      </c>
      <c r="B277">
        <v>8059</v>
      </c>
      <c r="C277">
        <v>50</v>
      </c>
      <c r="D277" t="str">
        <f t="shared" si="23"/>
        <v>05000US08059</v>
      </c>
      <c r="E277" t="s">
        <v>298</v>
      </c>
      <c r="F277" t="str">
        <f t="shared" si="24"/>
        <v>Jefferson</v>
      </c>
      <c r="G277" t="str">
        <f t="shared" si="25"/>
        <v>Colorado</v>
      </c>
      <c r="H277">
        <v>534543</v>
      </c>
      <c r="I277">
        <v>534760</v>
      </c>
      <c r="J277">
        <v>535916</v>
      </c>
      <c r="K277">
        <v>539865</v>
      </c>
      <c r="L277">
        <v>546080</v>
      </c>
      <c r="M277">
        <v>551912</v>
      </c>
      <c r="N277">
        <v>559076</v>
      </c>
      <c r="O277">
        <v>565143</v>
      </c>
      <c r="P277" s="2">
        <v>571837</v>
      </c>
      <c r="Q277" s="1" t="s">
        <v>3286</v>
      </c>
      <c r="R277"/>
    </row>
    <row r="278" spans="1:20" x14ac:dyDescent="0.2">
      <c r="A278" t="s">
        <v>4745</v>
      </c>
      <c r="B278">
        <v>8061</v>
      </c>
      <c r="C278">
        <v>50</v>
      </c>
      <c r="D278" t="str">
        <f t="shared" si="23"/>
        <v>05000US08061</v>
      </c>
      <c r="E278" t="s">
        <v>299</v>
      </c>
      <c r="F278" t="str">
        <f t="shared" si="24"/>
        <v>Kiowa</v>
      </c>
      <c r="G278" t="str">
        <f t="shared" si="25"/>
        <v>Colorado</v>
      </c>
      <c r="H278">
        <v>1398</v>
      </c>
      <c r="I278">
        <v>1398</v>
      </c>
      <c r="J278">
        <v>1396</v>
      </c>
      <c r="K278">
        <v>1457</v>
      </c>
      <c r="L278">
        <v>1438</v>
      </c>
      <c r="M278">
        <v>1417</v>
      </c>
      <c r="N278">
        <v>1409</v>
      </c>
      <c r="O278">
        <v>1414</v>
      </c>
      <c r="P278" s="2">
        <v>1373</v>
      </c>
      <c r="Q278" s="10" t="s">
        <v>3289</v>
      </c>
      <c r="R278"/>
    </row>
    <row r="279" spans="1:20" x14ac:dyDescent="0.2">
      <c r="A279" t="s">
        <v>4746</v>
      </c>
      <c r="B279">
        <v>8063</v>
      </c>
      <c r="C279">
        <v>50</v>
      </c>
      <c r="D279" t="str">
        <f t="shared" si="23"/>
        <v>05000US08063</v>
      </c>
      <c r="E279" t="s">
        <v>300</v>
      </c>
      <c r="F279" t="str">
        <f t="shared" si="24"/>
        <v>Kit Carson</v>
      </c>
      <c r="G279" t="str">
        <f t="shared" si="25"/>
        <v>Colorado</v>
      </c>
      <c r="H279">
        <v>8270</v>
      </c>
      <c r="I279">
        <v>8270</v>
      </c>
      <c r="J279">
        <v>8247</v>
      </c>
      <c r="K279">
        <v>8201</v>
      </c>
      <c r="L279">
        <v>8107</v>
      </c>
      <c r="M279">
        <v>8279</v>
      </c>
      <c r="N279">
        <v>8054</v>
      </c>
      <c r="O279">
        <v>8234</v>
      </c>
      <c r="P279" s="2">
        <v>8195</v>
      </c>
      <c r="Q279" s="10" t="s">
        <v>3289</v>
      </c>
      <c r="S279" s="2"/>
      <c r="T279" s="2"/>
    </row>
    <row r="280" spans="1:20" x14ac:dyDescent="0.2">
      <c r="A280" t="s">
        <v>4747</v>
      </c>
      <c r="B280">
        <v>8065</v>
      </c>
      <c r="C280">
        <v>50</v>
      </c>
      <c r="D280" t="str">
        <f t="shared" si="23"/>
        <v>05000US08065</v>
      </c>
      <c r="E280" t="s">
        <v>301</v>
      </c>
      <c r="F280" t="str">
        <f t="shared" si="24"/>
        <v>Lake</v>
      </c>
      <c r="G280" t="str">
        <f t="shared" si="25"/>
        <v>Colorado</v>
      </c>
      <c r="H280">
        <v>7310</v>
      </c>
      <c r="I280">
        <v>7310</v>
      </c>
      <c r="J280">
        <v>7267</v>
      </c>
      <c r="K280">
        <v>7371</v>
      </c>
      <c r="L280">
        <v>7280</v>
      </c>
      <c r="M280">
        <v>7296</v>
      </c>
      <c r="N280">
        <v>7351</v>
      </c>
      <c r="O280">
        <v>7461</v>
      </c>
      <c r="P280" s="2">
        <v>7618</v>
      </c>
      <c r="Q280" s="10" t="s">
        <v>3283</v>
      </c>
      <c r="S280" s="2"/>
      <c r="T280" s="2"/>
    </row>
    <row r="281" spans="1:20" x14ac:dyDescent="0.2">
      <c r="A281" t="s">
        <v>4748</v>
      </c>
      <c r="B281">
        <v>8067</v>
      </c>
      <c r="C281">
        <v>50</v>
      </c>
      <c r="D281" t="str">
        <f t="shared" si="23"/>
        <v>05000US08067</v>
      </c>
      <c r="E281" t="s">
        <v>302</v>
      </c>
      <c r="F281" t="str">
        <f t="shared" si="24"/>
        <v>La Plata</v>
      </c>
      <c r="G281" t="str">
        <f t="shared" si="25"/>
        <v>Colorado</v>
      </c>
      <c r="H281">
        <v>51334</v>
      </c>
      <c r="I281">
        <v>51335</v>
      </c>
      <c r="J281">
        <v>51374</v>
      </c>
      <c r="K281">
        <v>51788</v>
      </c>
      <c r="L281">
        <v>52356</v>
      </c>
      <c r="M281">
        <v>53339</v>
      </c>
      <c r="N281">
        <v>53882</v>
      </c>
      <c r="O281">
        <v>54770</v>
      </c>
      <c r="P281" s="2">
        <v>55623</v>
      </c>
      <c r="Q281" s="10" t="s">
        <v>3283</v>
      </c>
      <c r="S281" s="2"/>
      <c r="T281" s="2"/>
    </row>
    <row r="282" spans="1:20" x14ac:dyDescent="0.2">
      <c r="A282" t="s">
        <v>4749</v>
      </c>
      <c r="B282">
        <v>8069</v>
      </c>
      <c r="C282">
        <v>50</v>
      </c>
      <c r="D282" t="str">
        <f t="shared" si="23"/>
        <v>05000US08069</v>
      </c>
      <c r="E282" t="s">
        <v>303</v>
      </c>
      <c r="F282" t="str">
        <f t="shared" si="24"/>
        <v>Larimer</v>
      </c>
      <c r="G282" t="str">
        <f t="shared" si="25"/>
        <v>Colorado</v>
      </c>
      <c r="H282">
        <v>299630</v>
      </c>
      <c r="I282">
        <v>299629</v>
      </c>
      <c r="J282">
        <v>300523</v>
      </c>
      <c r="K282">
        <v>305267</v>
      </c>
      <c r="L282">
        <v>310965</v>
      </c>
      <c r="M282">
        <v>316605</v>
      </c>
      <c r="N282">
        <v>324709</v>
      </c>
      <c r="O282">
        <v>333869</v>
      </c>
      <c r="P282" s="2">
        <v>339993</v>
      </c>
      <c r="Q282" s="10" t="s">
        <v>3286</v>
      </c>
      <c r="S282" s="2"/>
      <c r="T282" s="2"/>
    </row>
    <row r="283" spans="1:20" x14ac:dyDescent="0.2">
      <c r="A283" t="s">
        <v>4750</v>
      </c>
      <c r="B283">
        <v>8071</v>
      </c>
      <c r="C283">
        <v>50</v>
      </c>
      <c r="D283" t="str">
        <f t="shared" si="23"/>
        <v>05000US08071</v>
      </c>
      <c r="E283" t="s">
        <v>304</v>
      </c>
      <c r="F283" t="str">
        <f t="shared" si="24"/>
        <v>Las Animas</v>
      </c>
      <c r="G283" t="str">
        <f t="shared" si="25"/>
        <v>Colorado</v>
      </c>
      <c r="H283">
        <v>15507</v>
      </c>
      <c r="I283">
        <v>15507</v>
      </c>
      <c r="J283">
        <v>15392</v>
      </c>
      <c r="K283">
        <v>15027</v>
      </c>
      <c r="L283">
        <v>14967</v>
      </c>
      <c r="M283">
        <v>14401</v>
      </c>
      <c r="N283">
        <v>14072</v>
      </c>
      <c r="O283">
        <v>14067</v>
      </c>
      <c r="P283" s="2">
        <v>14103</v>
      </c>
      <c r="Q283" s="1" t="s">
        <v>3286</v>
      </c>
      <c r="R283"/>
    </row>
    <row r="284" spans="1:20" x14ac:dyDescent="0.2">
      <c r="A284" t="s">
        <v>4751</v>
      </c>
      <c r="B284">
        <v>8073</v>
      </c>
      <c r="C284">
        <v>50</v>
      </c>
      <c r="D284" t="str">
        <f t="shared" si="23"/>
        <v>05000US08073</v>
      </c>
      <c r="E284" t="s">
        <v>305</v>
      </c>
      <c r="F284" t="str">
        <f t="shared" si="24"/>
        <v>Lincoln</v>
      </c>
      <c r="G284" t="str">
        <f t="shared" si="25"/>
        <v>Colorado</v>
      </c>
      <c r="H284">
        <v>5467</v>
      </c>
      <c r="I284">
        <v>5469</v>
      </c>
      <c r="J284">
        <v>5470</v>
      </c>
      <c r="K284">
        <v>5431</v>
      </c>
      <c r="L284">
        <v>5442</v>
      </c>
      <c r="M284">
        <v>5430</v>
      </c>
      <c r="N284">
        <v>5507</v>
      </c>
      <c r="O284">
        <v>5551</v>
      </c>
      <c r="P284" s="2">
        <v>5643</v>
      </c>
      <c r="Q284" s="10" t="s">
        <v>3289</v>
      </c>
      <c r="R284"/>
    </row>
    <row r="285" spans="1:20" x14ac:dyDescent="0.2">
      <c r="A285" t="s">
        <v>4752</v>
      </c>
      <c r="B285">
        <v>8075</v>
      </c>
      <c r="C285">
        <v>50</v>
      </c>
      <c r="D285" t="str">
        <f t="shared" si="23"/>
        <v>05000US08075</v>
      </c>
      <c r="E285" t="s">
        <v>306</v>
      </c>
      <c r="F285" t="str">
        <f t="shared" si="24"/>
        <v>Logan</v>
      </c>
      <c r="G285" t="str">
        <f t="shared" si="25"/>
        <v>Colorado</v>
      </c>
      <c r="H285">
        <v>22709</v>
      </c>
      <c r="I285">
        <v>22709</v>
      </c>
      <c r="J285">
        <v>22127</v>
      </c>
      <c r="K285">
        <v>22096</v>
      </c>
      <c r="L285">
        <v>21846</v>
      </c>
      <c r="M285">
        <v>21660</v>
      </c>
      <c r="N285">
        <v>21940</v>
      </c>
      <c r="O285">
        <v>21946</v>
      </c>
      <c r="P285" s="2">
        <v>21919</v>
      </c>
      <c r="Q285" s="10" t="s">
        <v>3276</v>
      </c>
      <c r="R285"/>
    </row>
    <row r="286" spans="1:20" x14ac:dyDescent="0.2">
      <c r="A286" t="s">
        <v>4753</v>
      </c>
      <c r="B286">
        <v>8077</v>
      </c>
      <c r="C286">
        <v>50</v>
      </c>
      <c r="D286" t="str">
        <f t="shared" si="23"/>
        <v>05000US08077</v>
      </c>
      <c r="E286" t="s">
        <v>307</v>
      </c>
      <c r="F286" t="str">
        <f t="shared" si="24"/>
        <v>Mesa</v>
      </c>
      <c r="G286" t="str">
        <f t="shared" si="25"/>
        <v>Colorado</v>
      </c>
      <c r="H286">
        <v>146723</v>
      </c>
      <c r="I286">
        <v>146717</v>
      </c>
      <c r="J286">
        <v>146486</v>
      </c>
      <c r="K286">
        <v>147172</v>
      </c>
      <c r="L286">
        <v>147471</v>
      </c>
      <c r="M286">
        <v>147372</v>
      </c>
      <c r="N286">
        <v>147502</v>
      </c>
      <c r="O286">
        <v>148401</v>
      </c>
      <c r="P286" s="2">
        <v>150083</v>
      </c>
      <c r="Q286" s="10" t="s">
        <v>3283</v>
      </c>
      <c r="R286"/>
    </row>
    <row r="287" spans="1:20" x14ac:dyDescent="0.2">
      <c r="A287" t="s">
        <v>4754</v>
      </c>
      <c r="B287">
        <v>8079</v>
      </c>
      <c r="C287">
        <v>50</v>
      </c>
      <c r="D287" t="str">
        <f t="shared" si="23"/>
        <v>05000US08079</v>
      </c>
      <c r="E287" t="s">
        <v>308</v>
      </c>
      <c r="F287" t="str">
        <f t="shared" si="24"/>
        <v>Mineral</v>
      </c>
      <c r="G287" t="str">
        <f t="shared" si="25"/>
        <v>Colorado</v>
      </c>
      <c r="H287">
        <v>712</v>
      </c>
      <c r="I287">
        <v>712</v>
      </c>
      <c r="J287">
        <v>704</v>
      </c>
      <c r="K287">
        <v>711</v>
      </c>
      <c r="L287">
        <v>710</v>
      </c>
      <c r="M287">
        <v>722</v>
      </c>
      <c r="N287">
        <v>693</v>
      </c>
      <c r="O287">
        <v>724</v>
      </c>
      <c r="P287" s="2">
        <v>732</v>
      </c>
      <c r="Q287" s="1" t="s">
        <v>3283</v>
      </c>
      <c r="R287"/>
    </row>
    <row r="288" spans="1:20" x14ac:dyDescent="0.2">
      <c r="A288" t="s">
        <v>4755</v>
      </c>
      <c r="B288">
        <v>8081</v>
      </c>
      <c r="C288">
        <v>50</v>
      </c>
      <c r="D288" t="str">
        <f t="shared" si="23"/>
        <v>05000US08081</v>
      </c>
      <c r="E288" t="s">
        <v>309</v>
      </c>
      <c r="F288" t="str">
        <f t="shared" si="24"/>
        <v>Moffat</v>
      </c>
      <c r="G288" t="str">
        <f t="shared" si="25"/>
        <v>Colorado</v>
      </c>
      <c r="H288">
        <v>13795</v>
      </c>
      <c r="I288">
        <v>13795</v>
      </c>
      <c r="J288">
        <v>13812</v>
      </c>
      <c r="K288">
        <v>13424</v>
      </c>
      <c r="L288">
        <v>13164</v>
      </c>
      <c r="M288">
        <v>13099</v>
      </c>
      <c r="N288">
        <v>12899</v>
      </c>
      <c r="O288">
        <v>12899</v>
      </c>
      <c r="P288" s="2">
        <v>13109</v>
      </c>
      <c r="Q288" s="10" t="s">
        <v>3283</v>
      </c>
      <c r="R288"/>
    </row>
    <row r="289" spans="1:18" x14ac:dyDescent="0.2">
      <c r="A289" t="s">
        <v>4756</v>
      </c>
      <c r="B289">
        <v>8083</v>
      </c>
      <c r="C289">
        <v>50</v>
      </c>
      <c r="D289" t="str">
        <f t="shared" si="23"/>
        <v>05000US08083</v>
      </c>
      <c r="E289" t="s">
        <v>310</v>
      </c>
      <c r="F289" t="str">
        <f t="shared" si="24"/>
        <v>Montezuma</v>
      </c>
      <c r="G289" t="str">
        <f t="shared" si="25"/>
        <v>Colorado</v>
      </c>
      <c r="H289">
        <v>25535</v>
      </c>
      <c r="I289">
        <v>25541</v>
      </c>
      <c r="J289">
        <v>25553</v>
      </c>
      <c r="K289">
        <v>25467</v>
      </c>
      <c r="L289">
        <v>25437</v>
      </c>
      <c r="M289">
        <v>25657</v>
      </c>
      <c r="N289">
        <v>25783</v>
      </c>
      <c r="O289">
        <v>26153</v>
      </c>
      <c r="P289" s="2">
        <v>26999</v>
      </c>
      <c r="Q289" s="10" t="s">
        <v>3283</v>
      </c>
      <c r="R289"/>
    </row>
    <row r="290" spans="1:18" x14ac:dyDescent="0.2">
      <c r="A290" t="s">
        <v>4757</v>
      </c>
      <c r="B290">
        <v>8085</v>
      </c>
      <c r="C290">
        <v>50</v>
      </c>
      <c r="D290" t="str">
        <f t="shared" si="23"/>
        <v>05000US08085</v>
      </c>
      <c r="E290" t="s">
        <v>311</v>
      </c>
      <c r="F290" t="str">
        <f t="shared" si="24"/>
        <v>Montrose</v>
      </c>
      <c r="G290" t="str">
        <f t="shared" si="25"/>
        <v>Colorado</v>
      </c>
      <c r="H290">
        <v>41276</v>
      </c>
      <c r="I290">
        <v>41278</v>
      </c>
      <c r="J290">
        <v>41194</v>
      </c>
      <c r="K290">
        <v>40897</v>
      </c>
      <c r="L290">
        <v>40678</v>
      </c>
      <c r="M290">
        <v>40634</v>
      </c>
      <c r="N290">
        <v>40747</v>
      </c>
      <c r="O290">
        <v>40800</v>
      </c>
      <c r="P290" s="2">
        <v>41471</v>
      </c>
      <c r="Q290" s="10" t="s">
        <v>3283</v>
      </c>
      <c r="R290"/>
    </row>
    <row r="291" spans="1:18" x14ac:dyDescent="0.2">
      <c r="A291" t="s">
        <v>4758</v>
      </c>
      <c r="B291">
        <v>8087</v>
      </c>
      <c r="C291">
        <v>50</v>
      </c>
      <c r="D291" t="str">
        <f t="shared" si="23"/>
        <v>05000US08087</v>
      </c>
      <c r="E291" t="s">
        <v>312</v>
      </c>
      <c r="F291" t="str">
        <f t="shared" si="24"/>
        <v>Morgan</v>
      </c>
      <c r="G291" t="str">
        <f t="shared" si="25"/>
        <v>Colorado</v>
      </c>
      <c r="H291">
        <v>28159</v>
      </c>
      <c r="I291">
        <v>28159</v>
      </c>
      <c r="J291">
        <v>28172</v>
      </c>
      <c r="K291">
        <v>28512</v>
      </c>
      <c r="L291">
        <v>28331</v>
      </c>
      <c r="M291">
        <v>28306</v>
      </c>
      <c r="N291">
        <v>28208</v>
      </c>
      <c r="O291">
        <v>28323</v>
      </c>
      <c r="P291" s="2">
        <v>28274</v>
      </c>
      <c r="Q291" s="10" t="s">
        <v>3289</v>
      </c>
      <c r="R291"/>
    </row>
    <row r="292" spans="1:18" x14ac:dyDescent="0.2">
      <c r="A292" t="s">
        <v>4759</v>
      </c>
      <c r="B292">
        <v>8089</v>
      </c>
      <c r="C292">
        <v>50</v>
      </c>
      <c r="D292" t="str">
        <f t="shared" si="23"/>
        <v>05000US08089</v>
      </c>
      <c r="E292" t="s">
        <v>313</v>
      </c>
      <c r="F292" t="str">
        <f t="shared" si="24"/>
        <v>Otero</v>
      </c>
      <c r="G292" t="str">
        <f t="shared" si="25"/>
        <v>Colorado</v>
      </c>
      <c r="H292">
        <v>18831</v>
      </c>
      <c r="I292">
        <v>18831</v>
      </c>
      <c r="J292">
        <v>18882</v>
      </c>
      <c r="K292">
        <v>18867</v>
      </c>
      <c r="L292">
        <v>18689</v>
      </c>
      <c r="M292">
        <v>18525</v>
      </c>
      <c r="N292">
        <v>18407</v>
      </c>
      <c r="O292">
        <v>18284</v>
      </c>
      <c r="P292" s="2">
        <v>18295</v>
      </c>
      <c r="Q292" s="1" t="s">
        <v>3286</v>
      </c>
      <c r="R292"/>
    </row>
    <row r="293" spans="1:18" x14ac:dyDescent="0.2">
      <c r="A293" t="s">
        <v>4760</v>
      </c>
      <c r="B293">
        <v>8091</v>
      </c>
      <c r="C293">
        <v>50</v>
      </c>
      <c r="D293" t="str">
        <f t="shared" si="23"/>
        <v>05000US08091</v>
      </c>
      <c r="E293" t="s">
        <v>314</v>
      </c>
      <c r="F293" t="str">
        <f t="shared" si="24"/>
        <v>Ouray</v>
      </c>
      <c r="G293" t="str">
        <f t="shared" si="25"/>
        <v>Colorado</v>
      </c>
      <c r="H293">
        <v>4436</v>
      </c>
      <c r="I293">
        <v>4434</v>
      </c>
      <c r="J293">
        <v>4466</v>
      </c>
      <c r="K293">
        <v>4454</v>
      </c>
      <c r="L293">
        <v>4546</v>
      </c>
      <c r="M293">
        <v>4579</v>
      </c>
      <c r="N293">
        <v>4615</v>
      </c>
      <c r="O293">
        <v>4660</v>
      </c>
      <c r="P293" s="2">
        <v>4857</v>
      </c>
      <c r="Q293" s="10" t="s">
        <v>3283</v>
      </c>
      <c r="R293"/>
    </row>
    <row r="294" spans="1:18" x14ac:dyDescent="0.2">
      <c r="A294" t="s">
        <v>4761</v>
      </c>
      <c r="B294">
        <v>8093</v>
      </c>
      <c r="C294">
        <v>50</v>
      </c>
      <c r="D294" t="str">
        <f t="shared" si="23"/>
        <v>05000US08093</v>
      </c>
      <c r="E294" t="s">
        <v>315</v>
      </c>
      <c r="F294" t="str">
        <f t="shared" si="24"/>
        <v>Park</v>
      </c>
      <c r="G294" t="str">
        <f t="shared" si="25"/>
        <v>Colorado</v>
      </c>
      <c r="H294">
        <v>16206</v>
      </c>
      <c r="I294">
        <v>16201</v>
      </c>
      <c r="J294">
        <v>16263</v>
      </c>
      <c r="K294">
        <v>16089</v>
      </c>
      <c r="L294">
        <v>16037</v>
      </c>
      <c r="M294">
        <v>16118</v>
      </c>
      <c r="N294">
        <v>16296</v>
      </c>
      <c r="O294">
        <v>16581</v>
      </c>
      <c r="P294" s="2">
        <v>17166</v>
      </c>
      <c r="Q294" s="1" t="s">
        <v>3286</v>
      </c>
      <c r="R294"/>
    </row>
    <row r="295" spans="1:18" x14ac:dyDescent="0.2">
      <c r="A295" t="s">
        <v>4762</v>
      </c>
      <c r="B295">
        <v>8095</v>
      </c>
      <c r="C295">
        <v>50</v>
      </c>
      <c r="D295" t="str">
        <f t="shared" si="23"/>
        <v>05000US08095</v>
      </c>
      <c r="E295" t="s">
        <v>316</v>
      </c>
      <c r="F295" t="str">
        <f t="shared" si="24"/>
        <v>Phillips</v>
      </c>
      <c r="G295" t="str">
        <f t="shared" si="25"/>
        <v>Colorado</v>
      </c>
      <c r="H295">
        <v>4442</v>
      </c>
      <c r="I295">
        <v>4442</v>
      </c>
      <c r="J295">
        <v>4463</v>
      </c>
      <c r="K295">
        <v>4370</v>
      </c>
      <c r="L295">
        <v>4382</v>
      </c>
      <c r="M295">
        <v>4357</v>
      </c>
      <c r="N295">
        <v>4380</v>
      </c>
      <c r="O295">
        <v>4326</v>
      </c>
      <c r="P295" s="2">
        <v>4288</v>
      </c>
      <c r="Q295" s="10" t="s">
        <v>3276</v>
      </c>
      <c r="R295"/>
    </row>
    <row r="296" spans="1:18" x14ac:dyDescent="0.2">
      <c r="A296" t="s">
        <v>4763</v>
      </c>
      <c r="B296">
        <v>8097</v>
      </c>
      <c r="C296">
        <v>50</v>
      </c>
      <c r="D296" t="str">
        <f t="shared" si="23"/>
        <v>05000US08097</v>
      </c>
      <c r="E296" t="s">
        <v>317</v>
      </c>
      <c r="F296" t="str">
        <f t="shared" si="24"/>
        <v>Pitkin</v>
      </c>
      <c r="G296" t="str">
        <f t="shared" si="25"/>
        <v>Colorado</v>
      </c>
      <c r="H296">
        <v>17148</v>
      </c>
      <c r="I296">
        <v>17148</v>
      </c>
      <c r="J296">
        <v>17158</v>
      </c>
      <c r="K296">
        <v>17129</v>
      </c>
      <c r="L296">
        <v>17223</v>
      </c>
      <c r="M296">
        <v>17361</v>
      </c>
      <c r="N296">
        <v>17595</v>
      </c>
      <c r="O296">
        <v>17782</v>
      </c>
      <c r="P296" s="2">
        <v>17752</v>
      </c>
      <c r="Q296" s="10" t="s">
        <v>3283</v>
      </c>
      <c r="R296"/>
    </row>
    <row r="297" spans="1:18" x14ac:dyDescent="0.2">
      <c r="A297" t="s">
        <v>4764</v>
      </c>
      <c r="B297">
        <v>8099</v>
      </c>
      <c r="C297">
        <v>50</v>
      </c>
      <c r="D297" t="str">
        <f t="shared" si="23"/>
        <v>05000US08099</v>
      </c>
      <c r="E297" t="s">
        <v>318</v>
      </c>
      <c r="F297" t="str">
        <f t="shared" si="24"/>
        <v>Prowers</v>
      </c>
      <c r="G297" t="str">
        <f t="shared" si="25"/>
        <v>Colorado</v>
      </c>
      <c r="H297">
        <v>12551</v>
      </c>
      <c r="I297">
        <v>12551</v>
      </c>
      <c r="J297">
        <v>12558</v>
      </c>
      <c r="K297">
        <v>12500</v>
      </c>
      <c r="L297">
        <v>12408</v>
      </c>
      <c r="M297">
        <v>12286</v>
      </c>
      <c r="N297">
        <v>12040</v>
      </c>
      <c r="O297">
        <v>11949</v>
      </c>
      <c r="P297" s="2">
        <v>11922</v>
      </c>
      <c r="Q297" s="10" t="s">
        <v>3289</v>
      </c>
      <c r="R297"/>
    </row>
    <row r="298" spans="1:18" x14ac:dyDescent="0.2">
      <c r="A298" t="s">
        <v>4765</v>
      </c>
      <c r="B298">
        <v>8101</v>
      </c>
      <c r="C298">
        <v>50</v>
      </c>
      <c r="D298" t="str">
        <f t="shared" si="23"/>
        <v>05000US08101</v>
      </c>
      <c r="E298" t="s">
        <v>319</v>
      </c>
      <c r="F298" t="str">
        <f t="shared" si="24"/>
        <v>Pueblo</v>
      </c>
      <c r="G298" t="str">
        <f t="shared" si="25"/>
        <v>Colorado</v>
      </c>
      <c r="H298">
        <v>159063</v>
      </c>
      <c r="I298">
        <v>159063</v>
      </c>
      <c r="J298">
        <v>159521</v>
      </c>
      <c r="K298">
        <v>159785</v>
      </c>
      <c r="L298">
        <v>160397</v>
      </c>
      <c r="M298">
        <v>160803</v>
      </c>
      <c r="N298">
        <v>161350</v>
      </c>
      <c r="O298">
        <v>163117</v>
      </c>
      <c r="P298" s="2">
        <v>165123</v>
      </c>
      <c r="Q298" s="1" t="s">
        <v>3286</v>
      </c>
      <c r="R298"/>
    </row>
    <row r="299" spans="1:18" x14ac:dyDescent="0.2">
      <c r="A299" t="s">
        <v>4766</v>
      </c>
      <c r="B299">
        <v>8103</v>
      </c>
      <c r="C299">
        <v>50</v>
      </c>
      <c r="D299" t="str">
        <f t="shared" si="23"/>
        <v>05000US08103</v>
      </c>
      <c r="E299" t="s">
        <v>320</v>
      </c>
      <c r="F299" t="str">
        <f t="shared" si="24"/>
        <v>Rio Blanco</v>
      </c>
      <c r="G299" t="str">
        <f t="shared" si="25"/>
        <v>Colorado</v>
      </c>
      <c r="H299">
        <v>6666</v>
      </c>
      <c r="I299">
        <v>6669</v>
      </c>
      <c r="J299">
        <v>6668</v>
      </c>
      <c r="K299">
        <v>6782</v>
      </c>
      <c r="L299">
        <v>6796</v>
      </c>
      <c r="M299">
        <v>6740</v>
      </c>
      <c r="N299">
        <v>6660</v>
      </c>
      <c r="O299">
        <v>6548</v>
      </c>
      <c r="P299" s="2">
        <v>6545</v>
      </c>
      <c r="Q299" s="10" t="s">
        <v>3283</v>
      </c>
      <c r="R299"/>
    </row>
    <row r="300" spans="1:18" x14ac:dyDescent="0.2">
      <c r="A300" t="s">
        <v>4767</v>
      </c>
      <c r="B300">
        <v>8105</v>
      </c>
      <c r="C300">
        <v>50</v>
      </c>
      <c r="D300" t="str">
        <f t="shared" si="23"/>
        <v>05000US08105</v>
      </c>
      <c r="E300" t="s">
        <v>321</v>
      </c>
      <c r="F300" t="str">
        <f t="shared" si="24"/>
        <v>Rio Grande</v>
      </c>
      <c r="G300" t="str">
        <f t="shared" si="25"/>
        <v>Colorado</v>
      </c>
      <c r="H300">
        <v>11982</v>
      </c>
      <c r="I300">
        <v>11982</v>
      </c>
      <c r="J300">
        <v>12020</v>
      </c>
      <c r="K300">
        <v>11916</v>
      </c>
      <c r="L300">
        <v>11882</v>
      </c>
      <c r="M300">
        <v>11725</v>
      </c>
      <c r="N300">
        <v>11561</v>
      </c>
      <c r="O300">
        <v>11467</v>
      </c>
      <c r="P300" s="2">
        <v>11479</v>
      </c>
      <c r="Q300" s="10" t="s">
        <v>3283</v>
      </c>
      <c r="R300"/>
    </row>
    <row r="301" spans="1:18" x14ac:dyDescent="0.2">
      <c r="A301" t="s">
        <v>4768</v>
      </c>
      <c r="B301">
        <v>8107</v>
      </c>
      <c r="C301">
        <v>50</v>
      </c>
      <c r="D301" t="str">
        <f t="shared" si="23"/>
        <v>05000US08107</v>
      </c>
      <c r="E301" t="s">
        <v>322</v>
      </c>
      <c r="F301" t="str">
        <f t="shared" si="24"/>
        <v>Routt</v>
      </c>
      <c r="G301" t="str">
        <f t="shared" si="25"/>
        <v>Colorado</v>
      </c>
      <c r="H301">
        <v>23509</v>
      </c>
      <c r="I301">
        <v>23506</v>
      </c>
      <c r="J301">
        <v>23447</v>
      </c>
      <c r="K301">
        <v>23257</v>
      </c>
      <c r="L301">
        <v>23285</v>
      </c>
      <c r="M301">
        <v>23587</v>
      </c>
      <c r="N301">
        <v>24054</v>
      </c>
      <c r="O301">
        <v>24325</v>
      </c>
      <c r="P301" s="2">
        <v>24648</v>
      </c>
      <c r="Q301" s="10" t="s">
        <v>3283</v>
      </c>
      <c r="R301"/>
    </row>
    <row r="302" spans="1:18" x14ac:dyDescent="0.2">
      <c r="A302" t="s">
        <v>4769</v>
      </c>
      <c r="B302">
        <v>8109</v>
      </c>
      <c r="C302">
        <v>50</v>
      </c>
      <c r="D302" t="str">
        <f t="shared" si="23"/>
        <v>05000US08109</v>
      </c>
      <c r="E302" t="s">
        <v>323</v>
      </c>
      <c r="F302" t="str">
        <f t="shared" si="24"/>
        <v>Saguache</v>
      </c>
      <c r="G302" t="str">
        <f t="shared" si="25"/>
        <v>Colorado</v>
      </c>
      <c r="H302">
        <v>6108</v>
      </c>
      <c r="I302">
        <v>6108</v>
      </c>
      <c r="J302">
        <v>6136</v>
      </c>
      <c r="K302">
        <v>6178</v>
      </c>
      <c r="L302">
        <v>6305</v>
      </c>
      <c r="M302">
        <v>6209</v>
      </c>
      <c r="N302">
        <v>6161</v>
      </c>
      <c r="O302">
        <v>6209</v>
      </c>
      <c r="P302" s="2">
        <v>6389</v>
      </c>
      <c r="Q302" s="10" t="s">
        <v>3283</v>
      </c>
      <c r="R302"/>
    </row>
    <row r="303" spans="1:18" x14ac:dyDescent="0.2">
      <c r="A303" t="s">
        <v>4770</v>
      </c>
      <c r="B303">
        <v>8111</v>
      </c>
      <c r="C303">
        <v>50</v>
      </c>
      <c r="D303" t="str">
        <f t="shared" si="23"/>
        <v>05000US08111</v>
      </c>
      <c r="E303" t="s">
        <v>324</v>
      </c>
      <c r="F303" t="str">
        <f t="shared" si="24"/>
        <v>San Juan</v>
      </c>
      <c r="G303" t="str">
        <f t="shared" si="25"/>
        <v>Colorado</v>
      </c>
      <c r="H303">
        <v>699</v>
      </c>
      <c r="I303">
        <v>699</v>
      </c>
      <c r="J303">
        <v>708</v>
      </c>
      <c r="K303">
        <v>693</v>
      </c>
      <c r="L303">
        <v>691</v>
      </c>
      <c r="M303">
        <v>695</v>
      </c>
      <c r="N303">
        <v>717</v>
      </c>
      <c r="O303">
        <v>694</v>
      </c>
      <c r="P303" s="2">
        <v>694</v>
      </c>
      <c r="Q303" s="10" t="s">
        <v>3283</v>
      </c>
      <c r="R303"/>
    </row>
    <row r="304" spans="1:18" x14ac:dyDescent="0.2">
      <c r="A304" t="s">
        <v>4771</v>
      </c>
      <c r="B304">
        <v>8113</v>
      </c>
      <c r="C304">
        <v>50</v>
      </c>
      <c r="D304" t="str">
        <f t="shared" si="23"/>
        <v>05000US08113</v>
      </c>
      <c r="E304" t="s">
        <v>325</v>
      </c>
      <c r="F304" t="str">
        <f t="shared" si="24"/>
        <v>San Miguel</v>
      </c>
      <c r="G304" t="str">
        <f t="shared" si="25"/>
        <v>Colorado</v>
      </c>
      <c r="H304">
        <v>7359</v>
      </c>
      <c r="I304">
        <v>7359</v>
      </c>
      <c r="J304">
        <v>7358</v>
      </c>
      <c r="K304">
        <v>7483</v>
      </c>
      <c r="L304">
        <v>7578</v>
      </c>
      <c r="M304">
        <v>7636</v>
      </c>
      <c r="N304">
        <v>7755</v>
      </c>
      <c r="O304">
        <v>7849</v>
      </c>
      <c r="P304" s="2">
        <v>8017</v>
      </c>
      <c r="Q304" s="10" t="s">
        <v>3283</v>
      </c>
      <c r="R304"/>
    </row>
    <row r="305" spans="1:20" x14ac:dyDescent="0.2">
      <c r="A305" t="s">
        <v>4772</v>
      </c>
      <c r="B305">
        <v>8115</v>
      </c>
      <c r="C305">
        <v>50</v>
      </c>
      <c r="D305" t="str">
        <f t="shared" si="23"/>
        <v>05000US08115</v>
      </c>
      <c r="E305" t="s">
        <v>326</v>
      </c>
      <c r="F305" t="str">
        <f t="shared" si="24"/>
        <v>Sedgwick</v>
      </c>
      <c r="G305" t="str">
        <f t="shared" si="25"/>
        <v>Colorado</v>
      </c>
      <c r="H305">
        <v>2379</v>
      </c>
      <c r="I305">
        <v>2379</v>
      </c>
      <c r="J305">
        <v>2370</v>
      </c>
      <c r="K305">
        <v>2372</v>
      </c>
      <c r="L305">
        <v>2372</v>
      </c>
      <c r="M305">
        <v>2342</v>
      </c>
      <c r="N305">
        <v>2330</v>
      </c>
      <c r="O305">
        <v>2385</v>
      </c>
      <c r="P305" s="2">
        <v>2407</v>
      </c>
      <c r="Q305" s="10" t="s">
        <v>3276</v>
      </c>
      <c r="R305"/>
    </row>
    <row r="306" spans="1:20" x14ac:dyDescent="0.2">
      <c r="A306" t="s">
        <v>4773</v>
      </c>
      <c r="B306">
        <v>8117</v>
      </c>
      <c r="C306">
        <v>50</v>
      </c>
      <c r="D306" t="str">
        <f t="shared" si="23"/>
        <v>05000US08117</v>
      </c>
      <c r="E306" t="s">
        <v>327</v>
      </c>
      <c r="F306" t="str">
        <f t="shared" si="24"/>
        <v>Summit</v>
      </c>
      <c r="G306" t="str">
        <f t="shared" si="25"/>
        <v>Colorado</v>
      </c>
      <c r="H306">
        <v>27994</v>
      </c>
      <c r="I306">
        <v>27994</v>
      </c>
      <c r="J306">
        <v>28065</v>
      </c>
      <c r="K306">
        <v>27972</v>
      </c>
      <c r="L306">
        <v>28223</v>
      </c>
      <c r="M306">
        <v>28653</v>
      </c>
      <c r="N306">
        <v>29205</v>
      </c>
      <c r="O306">
        <v>29892</v>
      </c>
      <c r="P306" s="2">
        <v>30374</v>
      </c>
      <c r="Q306" s="10" t="s">
        <v>3283</v>
      </c>
      <c r="R306"/>
    </row>
    <row r="307" spans="1:20" x14ac:dyDescent="0.2">
      <c r="A307" t="s">
        <v>4774</v>
      </c>
      <c r="B307">
        <v>8119</v>
      </c>
      <c r="C307">
        <v>50</v>
      </c>
      <c r="D307" t="str">
        <f t="shared" si="23"/>
        <v>05000US08119</v>
      </c>
      <c r="E307" t="s">
        <v>328</v>
      </c>
      <c r="F307" t="str">
        <f t="shared" si="24"/>
        <v>Teller</v>
      </c>
      <c r="G307" t="str">
        <f t="shared" si="25"/>
        <v>Colorado</v>
      </c>
      <c r="H307">
        <v>23350</v>
      </c>
      <c r="I307">
        <v>23350</v>
      </c>
      <c r="J307">
        <v>23447</v>
      </c>
      <c r="K307">
        <v>23329</v>
      </c>
      <c r="L307">
        <v>23373</v>
      </c>
      <c r="M307">
        <v>23242</v>
      </c>
      <c r="N307">
        <v>23375</v>
      </c>
      <c r="O307">
        <v>23329</v>
      </c>
      <c r="P307" s="2">
        <v>24043</v>
      </c>
      <c r="Q307" s="1" t="s">
        <v>3286</v>
      </c>
      <c r="R307"/>
    </row>
    <row r="308" spans="1:20" x14ac:dyDescent="0.2">
      <c r="A308" t="s">
        <v>4775</v>
      </c>
      <c r="B308">
        <v>8121</v>
      </c>
      <c r="C308">
        <v>50</v>
      </c>
      <c r="D308" t="str">
        <f t="shared" si="23"/>
        <v>05000US08121</v>
      </c>
      <c r="E308" t="s">
        <v>329</v>
      </c>
      <c r="F308" t="str">
        <f t="shared" si="24"/>
        <v>Washington</v>
      </c>
      <c r="G308" t="str">
        <f t="shared" si="25"/>
        <v>Colorado</v>
      </c>
      <c r="H308">
        <v>4814</v>
      </c>
      <c r="I308">
        <v>4814</v>
      </c>
      <c r="J308">
        <v>4802</v>
      </c>
      <c r="K308">
        <v>4812</v>
      </c>
      <c r="L308">
        <v>4737</v>
      </c>
      <c r="M308">
        <v>4781</v>
      </c>
      <c r="N308">
        <v>4784</v>
      </c>
      <c r="O308">
        <v>4860</v>
      </c>
      <c r="P308" s="2">
        <v>4908</v>
      </c>
      <c r="Q308" s="10" t="s">
        <v>3289</v>
      </c>
      <c r="R308"/>
    </row>
    <row r="309" spans="1:20" x14ac:dyDescent="0.2">
      <c r="A309" t="s">
        <v>4776</v>
      </c>
      <c r="B309">
        <v>8123</v>
      </c>
      <c r="C309">
        <v>50</v>
      </c>
      <c r="D309" t="str">
        <f t="shared" si="23"/>
        <v>05000US08123</v>
      </c>
      <c r="E309" t="s">
        <v>330</v>
      </c>
      <c r="F309" t="str">
        <f t="shared" si="24"/>
        <v>Weld</v>
      </c>
      <c r="G309" t="str">
        <f t="shared" si="25"/>
        <v>Colorado</v>
      </c>
      <c r="H309">
        <v>252825</v>
      </c>
      <c r="I309">
        <v>252831</v>
      </c>
      <c r="J309">
        <v>254164</v>
      </c>
      <c r="K309">
        <v>258629</v>
      </c>
      <c r="L309">
        <v>263997</v>
      </c>
      <c r="M309">
        <v>270182</v>
      </c>
      <c r="N309">
        <v>276163</v>
      </c>
      <c r="O309">
        <v>285053</v>
      </c>
      <c r="P309" s="2">
        <v>294932</v>
      </c>
      <c r="Q309" s="10" t="s">
        <v>3289</v>
      </c>
      <c r="R309"/>
    </row>
    <row r="310" spans="1:20" x14ac:dyDescent="0.2">
      <c r="A310" t="s">
        <v>4777</v>
      </c>
      <c r="B310">
        <v>8125</v>
      </c>
      <c r="C310">
        <v>50</v>
      </c>
      <c r="D310" t="str">
        <f t="shared" si="23"/>
        <v>05000US08125</v>
      </c>
      <c r="E310" t="s">
        <v>331</v>
      </c>
      <c r="F310" t="str">
        <f t="shared" si="24"/>
        <v>Yuma</v>
      </c>
      <c r="G310" t="str">
        <f t="shared" si="25"/>
        <v>Colorado</v>
      </c>
      <c r="H310">
        <v>10043</v>
      </c>
      <c r="I310">
        <v>10043</v>
      </c>
      <c r="J310">
        <v>10024</v>
      </c>
      <c r="K310">
        <v>10156</v>
      </c>
      <c r="L310">
        <v>10117</v>
      </c>
      <c r="M310">
        <v>10205</v>
      </c>
      <c r="N310">
        <v>10232</v>
      </c>
      <c r="O310">
        <v>10095</v>
      </c>
      <c r="P310" s="2">
        <v>10103</v>
      </c>
      <c r="Q310" s="10" t="s">
        <v>3289</v>
      </c>
      <c r="R310"/>
    </row>
    <row r="311" spans="1:20" x14ac:dyDescent="0.2">
      <c r="A311" t="s">
        <v>4778</v>
      </c>
      <c r="B311">
        <v>9001</v>
      </c>
      <c r="C311">
        <v>50</v>
      </c>
      <c r="D311" t="str">
        <f t="shared" si="23"/>
        <v>05000US09001</v>
      </c>
      <c r="E311" t="s">
        <v>332</v>
      </c>
      <c r="F311" t="str">
        <f t="shared" si="24"/>
        <v>Fairfield</v>
      </c>
      <c r="G311" t="str">
        <f t="shared" si="25"/>
        <v>Connecticut</v>
      </c>
      <c r="H311">
        <v>916829</v>
      </c>
      <c r="I311">
        <v>916846</v>
      </c>
      <c r="J311">
        <v>919750</v>
      </c>
      <c r="K311">
        <v>928890</v>
      </c>
      <c r="L311">
        <v>934931</v>
      </c>
      <c r="M311">
        <v>940621</v>
      </c>
      <c r="N311">
        <v>943686</v>
      </c>
      <c r="O311">
        <v>944674</v>
      </c>
      <c r="P311" s="2">
        <v>944177</v>
      </c>
      <c r="Q311" s="1" t="s">
        <v>3626</v>
      </c>
      <c r="R311"/>
      <c r="S311" s="2"/>
      <c r="T311" s="2"/>
    </row>
    <row r="312" spans="1:20" x14ac:dyDescent="0.2">
      <c r="A312" t="s">
        <v>4779</v>
      </c>
      <c r="B312">
        <v>9003</v>
      </c>
      <c r="C312">
        <v>50</v>
      </c>
      <c r="D312" t="str">
        <f t="shared" si="23"/>
        <v>05000US09003</v>
      </c>
      <c r="E312" t="s">
        <v>333</v>
      </c>
      <c r="F312" t="str">
        <f t="shared" si="24"/>
        <v>Hartford</v>
      </c>
      <c r="G312" t="str">
        <f t="shared" si="25"/>
        <v>Connecticut</v>
      </c>
      <c r="H312">
        <v>894014</v>
      </c>
      <c r="I312">
        <v>894041</v>
      </c>
      <c r="J312">
        <v>895388</v>
      </c>
      <c r="K312">
        <v>897057</v>
      </c>
      <c r="L312">
        <v>897420</v>
      </c>
      <c r="M312">
        <v>897737</v>
      </c>
      <c r="N312">
        <v>896258</v>
      </c>
      <c r="O312">
        <v>894692</v>
      </c>
      <c r="P312" s="2">
        <v>892389</v>
      </c>
      <c r="Q312" s="10" t="s">
        <v>3231</v>
      </c>
      <c r="R312"/>
      <c r="S312" s="2"/>
      <c r="T312" s="2"/>
    </row>
    <row r="313" spans="1:20" x14ac:dyDescent="0.2">
      <c r="A313" t="s">
        <v>4780</v>
      </c>
      <c r="B313">
        <v>9005</v>
      </c>
      <c r="C313">
        <v>50</v>
      </c>
      <c r="D313" t="str">
        <f t="shared" si="23"/>
        <v>05000US09005</v>
      </c>
      <c r="E313" t="s">
        <v>334</v>
      </c>
      <c r="F313" t="str">
        <f t="shared" si="24"/>
        <v>Litchfield</v>
      </c>
      <c r="G313" t="str">
        <f t="shared" si="25"/>
        <v>Connecticut</v>
      </c>
      <c r="H313">
        <v>189927</v>
      </c>
      <c r="I313">
        <v>189926</v>
      </c>
      <c r="J313">
        <v>189771</v>
      </c>
      <c r="K313">
        <v>188968</v>
      </c>
      <c r="L313">
        <v>187487</v>
      </c>
      <c r="M313">
        <v>186760</v>
      </c>
      <c r="N313">
        <v>185110</v>
      </c>
      <c r="O313">
        <v>183776</v>
      </c>
      <c r="P313" s="2">
        <v>182571</v>
      </c>
      <c r="Q313" t="s">
        <v>3231</v>
      </c>
      <c r="R313"/>
      <c r="S313" s="3"/>
      <c r="T313" s="2"/>
    </row>
    <row r="314" spans="1:20" x14ac:dyDescent="0.2">
      <c r="A314" t="s">
        <v>4781</v>
      </c>
      <c r="B314">
        <v>9007</v>
      </c>
      <c r="C314">
        <v>50</v>
      </c>
      <c r="D314" t="str">
        <f t="shared" si="23"/>
        <v>05000US09007</v>
      </c>
      <c r="E314" t="s">
        <v>335</v>
      </c>
      <c r="F314" t="str">
        <f t="shared" si="24"/>
        <v>Middlesex</v>
      </c>
      <c r="G314" t="str">
        <f t="shared" si="25"/>
        <v>Connecticut</v>
      </c>
      <c r="H314">
        <v>165676</v>
      </c>
      <c r="I314">
        <v>165676</v>
      </c>
      <c r="J314">
        <v>165631</v>
      </c>
      <c r="K314">
        <v>166225</v>
      </c>
      <c r="L314">
        <v>165512</v>
      </c>
      <c r="M314">
        <v>165219</v>
      </c>
      <c r="N314">
        <v>164555</v>
      </c>
      <c r="O314">
        <v>163577</v>
      </c>
      <c r="P314" s="2">
        <v>163329</v>
      </c>
      <c r="Q314" t="s">
        <v>3231</v>
      </c>
      <c r="R314"/>
      <c r="S314" s="3"/>
      <c r="T314" s="2"/>
    </row>
    <row r="315" spans="1:20" x14ac:dyDescent="0.2">
      <c r="A315" t="s">
        <v>4782</v>
      </c>
      <c r="B315">
        <v>9009</v>
      </c>
      <c r="C315">
        <v>50</v>
      </c>
      <c r="D315" t="str">
        <f t="shared" si="23"/>
        <v>05000US09009</v>
      </c>
      <c r="E315" t="s">
        <v>336</v>
      </c>
      <c r="F315" t="str">
        <f t="shared" si="24"/>
        <v>New Haven</v>
      </c>
      <c r="G315" t="str">
        <f t="shared" si="25"/>
        <v>Connecticut</v>
      </c>
      <c r="H315">
        <v>862477</v>
      </c>
      <c r="I315">
        <v>862462</v>
      </c>
      <c r="J315">
        <v>863480</v>
      </c>
      <c r="K315">
        <v>864009</v>
      </c>
      <c r="L315">
        <v>864177</v>
      </c>
      <c r="M315">
        <v>862712</v>
      </c>
      <c r="N315">
        <v>861534</v>
      </c>
      <c r="O315">
        <v>859073</v>
      </c>
      <c r="P315" s="2">
        <v>856875</v>
      </c>
      <c r="Q315" s="1" t="s">
        <v>3626</v>
      </c>
      <c r="R315"/>
    </row>
    <row r="316" spans="1:20" x14ac:dyDescent="0.2">
      <c r="A316" t="s">
        <v>4783</v>
      </c>
      <c r="B316">
        <v>9011</v>
      </c>
      <c r="C316">
        <v>50</v>
      </c>
      <c r="D316" t="str">
        <f t="shared" si="23"/>
        <v>05000US09011</v>
      </c>
      <c r="E316" t="s">
        <v>337</v>
      </c>
      <c r="F316" t="str">
        <f t="shared" si="24"/>
        <v>New London</v>
      </c>
      <c r="G316" t="str">
        <f t="shared" si="25"/>
        <v>Connecticut</v>
      </c>
      <c r="H316">
        <v>274055</v>
      </c>
      <c r="I316">
        <v>274049</v>
      </c>
      <c r="J316">
        <v>274072</v>
      </c>
      <c r="K316">
        <v>273226</v>
      </c>
      <c r="L316">
        <v>274267</v>
      </c>
      <c r="M316">
        <v>273405</v>
      </c>
      <c r="N316">
        <v>272053</v>
      </c>
      <c r="O316">
        <v>270639</v>
      </c>
      <c r="P316" s="2">
        <v>269801</v>
      </c>
      <c r="Q316" s="10" t="s">
        <v>3231</v>
      </c>
      <c r="R316"/>
    </row>
    <row r="317" spans="1:20" x14ac:dyDescent="0.2">
      <c r="A317" t="s">
        <v>4784</v>
      </c>
      <c r="B317">
        <v>9013</v>
      </c>
      <c r="C317">
        <v>50</v>
      </c>
      <c r="D317" t="str">
        <f t="shared" si="23"/>
        <v>05000US09013</v>
      </c>
      <c r="E317" t="s">
        <v>338</v>
      </c>
      <c r="F317" t="str">
        <f t="shared" si="24"/>
        <v>Tolland</v>
      </c>
      <c r="G317" t="str">
        <f t="shared" si="25"/>
        <v>Connecticut</v>
      </c>
      <c r="H317">
        <v>152691</v>
      </c>
      <c r="I317">
        <v>152680</v>
      </c>
      <c r="J317">
        <v>153214</v>
      </c>
      <c r="K317">
        <v>153093</v>
      </c>
      <c r="L317">
        <v>152006</v>
      </c>
      <c r="M317">
        <v>151881</v>
      </c>
      <c r="N317">
        <v>151758</v>
      </c>
      <c r="O317">
        <v>151684</v>
      </c>
      <c r="P317" s="2">
        <v>151118</v>
      </c>
      <c r="Q317" s="10" t="s">
        <v>3231</v>
      </c>
      <c r="R317"/>
    </row>
    <row r="318" spans="1:20" x14ac:dyDescent="0.2">
      <c r="A318" t="s">
        <v>4785</v>
      </c>
      <c r="B318">
        <v>9015</v>
      </c>
      <c r="C318">
        <v>50</v>
      </c>
      <c r="D318" t="str">
        <f t="shared" si="23"/>
        <v>05000US09015</v>
      </c>
      <c r="E318" t="s">
        <v>339</v>
      </c>
      <c r="F318" t="str">
        <f t="shared" si="24"/>
        <v>Windham</v>
      </c>
      <c r="G318" t="str">
        <f t="shared" si="25"/>
        <v>Connecticut</v>
      </c>
      <c r="H318">
        <v>118428</v>
      </c>
      <c r="I318">
        <v>118434</v>
      </c>
      <c r="J318">
        <v>118593</v>
      </c>
      <c r="K318">
        <v>118425</v>
      </c>
      <c r="L318">
        <v>117995</v>
      </c>
      <c r="M318">
        <v>117668</v>
      </c>
      <c r="N318">
        <v>116919</v>
      </c>
      <c r="O318">
        <v>116615</v>
      </c>
      <c r="P318" s="2">
        <v>116192</v>
      </c>
      <c r="Q318" s="10" t="s">
        <v>3231</v>
      </c>
      <c r="R318"/>
    </row>
    <row r="319" spans="1:20" x14ac:dyDescent="0.2">
      <c r="A319" t="s">
        <v>4786</v>
      </c>
      <c r="B319">
        <v>10001</v>
      </c>
      <c r="C319">
        <v>50</v>
      </c>
      <c r="D319" t="str">
        <f t="shared" si="23"/>
        <v>05000US10001</v>
      </c>
      <c r="E319" t="s">
        <v>340</v>
      </c>
      <c r="F319" t="str">
        <f t="shared" si="24"/>
        <v>Kent</v>
      </c>
      <c r="G319" t="str">
        <f t="shared" si="25"/>
        <v>Delaware</v>
      </c>
      <c r="H319">
        <v>162310</v>
      </c>
      <c r="I319">
        <v>162349</v>
      </c>
      <c r="J319">
        <v>162990</v>
      </c>
      <c r="K319">
        <v>165258</v>
      </c>
      <c r="L319">
        <v>167605</v>
      </c>
      <c r="M319">
        <v>169457</v>
      </c>
      <c r="N319">
        <v>171949</v>
      </c>
      <c r="O319">
        <v>173533</v>
      </c>
      <c r="P319" s="2">
        <v>174827</v>
      </c>
      <c r="Q319" s="10" t="s">
        <v>3301</v>
      </c>
      <c r="R319"/>
    </row>
    <row r="320" spans="1:20" x14ac:dyDescent="0.2">
      <c r="A320" t="s">
        <v>4787</v>
      </c>
      <c r="B320">
        <v>10003</v>
      </c>
      <c r="C320">
        <v>50</v>
      </c>
      <c r="D320" t="str">
        <f t="shared" si="23"/>
        <v>05000US10003</v>
      </c>
      <c r="E320" t="s">
        <v>341</v>
      </c>
      <c r="F320" t="str">
        <f t="shared" si="24"/>
        <v>New Castle</v>
      </c>
      <c r="G320" t="str">
        <f t="shared" si="25"/>
        <v>Delaware</v>
      </c>
      <c r="H320">
        <v>538479</v>
      </c>
      <c r="I320">
        <v>538477</v>
      </c>
      <c r="J320">
        <v>538934</v>
      </c>
      <c r="K320">
        <v>542308</v>
      </c>
      <c r="L320">
        <v>546041</v>
      </c>
      <c r="M320">
        <v>549521</v>
      </c>
      <c r="N320">
        <v>552271</v>
      </c>
      <c r="O320">
        <v>555167</v>
      </c>
      <c r="P320" s="2">
        <v>556987</v>
      </c>
      <c r="Q320" s="10" t="s">
        <v>3265</v>
      </c>
      <c r="R320"/>
    </row>
    <row r="321" spans="1:20" x14ac:dyDescent="0.2">
      <c r="A321" t="s">
        <v>4788</v>
      </c>
      <c r="B321">
        <v>10005</v>
      </c>
      <c r="C321">
        <v>50</v>
      </c>
      <c r="D321" t="str">
        <f t="shared" si="23"/>
        <v>05000US10005</v>
      </c>
      <c r="E321" t="s">
        <v>342</v>
      </c>
      <c r="F321" t="str">
        <f t="shared" si="24"/>
        <v>Sussex</v>
      </c>
      <c r="G321" t="str">
        <f t="shared" si="25"/>
        <v>Delaware</v>
      </c>
      <c r="H321">
        <v>197145</v>
      </c>
      <c r="I321">
        <v>197110</v>
      </c>
      <c r="J321">
        <v>197892</v>
      </c>
      <c r="K321">
        <v>200358</v>
      </c>
      <c r="L321">
        <v>203347</v>
      </c>
      <c r="M321">
        <v>206417</v>
      </c>
      <c r="N321">
        <v>210728</v>
      </c>
      <c r="O321">
        <v>215376</v>
      </c>
      <c r="P321" s="2">
        <v>220251</v>
      </c>
      <c r="Q321" s="10" t="s">
        <v>3301</v>
      </c>
      <c r="R321"/>
    </row>
    <row r="322" spans="1:20" x14ac:dyDescent="0.2">
      <c r="A322" t="s">
        <v>4789</v>
      </c>
      <c r="B322">
        <v>11001</v>
      </c>
      <c r="C322">
        <v>50</v>
      </c>
      <c r="D322" t="str">
        <f t="shared" si="23"/>
        <v>05000US11001</v>
      </c>
      <c r="E322" t="s">
        <v>343</v>
      </c>
      <c r="F322" t="s">
        <v>3167</v>
      </c>
      <c r="G322" t="str">
        <f t="shared" si="25"/>
        <v>District of Columbia</v>
      </c>
      <c r="H322">
        <v>601723</v>
      </c>
      <c r="I322">
        <v>601766</v>
      </c>
      <c r="J322">
        <v>605183</v>
      </c>
      <c r="K322">
        <v>620477</v>
      </c>
      <c r="L322">
        <v>635327</v>
      </c>
      <c r="M322">
        <v>649165</v>
      </c>
      <c r="N322">
        <v>659005</v>
      </c>
      <c r="O322">
        <v>670377</v>
      </c>
      <c r="P322" s="2">
        <v>681170</v>
      </c>
      <c r="Q322" s="10" t="s">
        <v>3263</v>
      </c>
      <c r="R322"/>
    </row>
    <row r="323" spans="1:20" x14ac:dyDescent="0.2">
      <c r="A323" t="s">
        <v>4790</v>
      </c>
      <c r="B323">
        <v>12001</v>
      </c>
      <c r="C323">
        <v>50</v>
      </c>
      <c r="D323" t="str">
        <f t="shared" ref="D323:D386" si="26">_xlfn.CONCAT("05000US",TEXT(B323,"00000"))</f>
        <v>05000US12001</v>
      </c>
      <c r="E323" t="s">
        <v>344</v>
      </c>
      <c r="F323" t="str">
        <f t="shared" si="24"/>
        <v>Alachua</v>
      </c>
      <c r="G323" t="str">
        <f t="shared" si="25"/>
        <v>Florida</v>
      </c>
      <c r="H323">
        <v>247336</v>
      </c>
      <c r="I323">
        <v>247335</v>
      </c>
      <c r="J323">
        <v>247625</v>
      </c>
      <c r="K323">
        <v>249722</v>
      </c>
      <c r="L323">
        <v>251587</v>
      </c>
      <c r="M323">
        <v>252636</v>
      </c>
      <c r="N323">
        <v>255786</v>
      </c>
      <c r="O323">
        <v>259402</v>
      </c>
      <c r="P323" s="2">
        <v>263496</v>
      </c>
      <c r="Q323" s="10" t="s">
        <v>3269</v>
      </c>
      <c r="R323"/>
      <c r="S323" s="2"/>
      <c r="T323" s="2"/>
    </row>
    <row r="324" spans="1:20" x14ac:dyDescent="0.2">
      <c r="A324" t="s">
        <v>4791</v>
      </c>
      <c r="B324">
        <v>12003</v>
      </c>
      <c r="C324">
        <v>50</v>
      </c>
      <c r="D324" t="str">
        <f t="shared" si="26"/>
        <v>05000US12003</v>
      </c>
      <c r="E324" t="s">
        <v>345</v>
      </c>
      <c r="F324" t="str">
        <f t="shared" ref="F324:F387" si="27">MID(MID(E324,1,FIND(",",E324)-1),1,FIND(" County",MID(E324,1,FIND(",",E324)-1))-1)</f>
        <v>Baker</v>
      </c>
      <c r="G324" t="str">
        <f t="shared" ref="G324:G387" si="28">MID(E324,FIND(",",E324)+2,9999)</f>
        <v>Florida</v>
      </c>
      <c r="H324">
        <v>27115</v>
      </c>
      <c r="I324">
        <v>27115</v>
      </c>
      <c r="J324">
        <v>27080</v>
      </c>
      <c r="K324">
        <v>27073</v>
      </c>
      <c r="L324">
        <v>27055</v>
      </c>
      <c r="M324">
        <v>27001</v>
      </c>
      <c r="N324">
        <v>27143</v>
      </c>
      <c r="O324">
        <v>27424</v>
      </c>
      <c r="P324" s="2">
        <v>27937</v>
      </c>
      <c r="Q324" s="10" t="s">
        <v>3317</v>
      </c>
      <c r="R324"/>
      <c r="S324" s="2"/>
      <c r="T324" s="2"/>
    </row>
    <row r="325" spans="1:20" x14ac:dyDescent="0.2">
      <c r="A325" t="s">
        <v>4792</v>
      </c>
      <c r="B325">
        <v>12005</v>
      </c>
      <c r="C325">
        <v>50</v>
      </c>
      <c r="D325" t="str">
        <f t="shared" si="26"/>
        <v>05000US12005</v>
      </c>
      <c r="E325" t="s">
        <v>346</v>
      </c>
      <c r="F325" t="str">
        <f t="shared" si="27"/>
        <v>Bay</v>
      </c>
      <c r="G325" t="str">
        <f t="shared" si="28"/>
        <v>Florida</v>
      </c>
      <c r="H325">
        <v>168852</v>
      </c>
      <c r="I325">
        <v>168852</v>
      </c>
      <c r="J325">
        <v>169257</v>
      </c>
      <c r="K325">
        <v>169647</v>
      </c>
      <c r="L325">
        <v>172029</v>
      </c>
      <c r="M325">
        <v>174994</v>
      </c>
      <c r="N325">
        <v>178860</v>
      </c>
      <c r="O325">
        <v>181947</v>
      </c>
      <c r="P325" s="2">
        <v>183974</v>
      </c>
      <c r="Q325" s="11" t="s">
        <v>3319</v>
      </c>
      <c r="R325"/>
      <c r="S325" s="3"/>
      <c r="T325" s="2"/>
    </row>
    <row r="326" spans="1:20" x14ac:dyDescent="0.2">
      <c r="A326" t="s">
        <v>4793</v>
      </c>
      <c r="B326">
        <v>12007</v>
      </c>
      <c r="C326">
        <v>50</v>
      </c>
      <c r="D326" t="str">
        <f t="shared" si="26"/>
        <v>05000US12007</v>
      </c>
      <c r="E326" t="s">
        <v>347</v>
      </c>
      <c r="F326" t="str">
        <f t="shared" si="27"/>
        <v>Bradford</v>
      </c>
      <c r="G326" t="str">
        <f t="shared" si="28"/>
        <v>Florida</v>
      </c>
      <c r="H326">
        <v>28520</v>
      </c>
      <c r="I326">
        <v>28520</v>
      </c>
      <c r="J326">
        <v>28537</v>
      </c>
      <c r="K326">
        <v>28491</v>
      </c>
      <c r="L326">
        <v>27141</v>
      </c>
      <c r="M326">
        <v>26910</v>
      </c>
      <c r="N326">
        <v>26682</v>
      </c>
      <c r="O326">
        <v>26935</v>
      </c>
      <c r="P326" s="2">
        <v>26926</v>
      </c>
      <c r="Q326" s="10" t="s">
        <v>3317</v>
      </c>
      <c r="R326"/>
      <c r="S326" s="3"/>
      <c r="T326" s="2"/>
    </row>
    <row r="327" spans="1:20" x14ac:dyDescent="0.2">
      <c r="A327" t="s">
        <v>4794</v>
      </c>
      <c r="B327">
        <v>12009</v>
      </c>
      <c r="C327">
        <v>50</v>
      </c>
      <c r="D327" t="str">
        <f t="shared" si="26"/>
        <v>05000US12009</v>
      </c>
      <c r="E327" t="s">
        <v>348</v>
      </c>
      <c r="F327" t="str">
        <f t="shared" si="27"/>
        <v>Brevard</v>
      </c>
      <c r="G327" t="str">
        <f t="shared" si="28"/>
        <v>Florida</v>
      </c>
      <c r="H327">
        <v>543376</v>
      </c>
      <c r="I327">
        <v>543378</v>
      </c>
      <c r="J327">
        <v>544008</v>
      </c>
      <c r="K327">
        <v>544456</v>
      </c>
      <c r="L327">
        <v>547753</v>
      </c>
      <c r="M327">
        <v>551299</v>
      </c>
      <c r="N327">
        <v>557299</v>
      </c>
      <c r="O327">
        <v>567934</v>
      </c>
      <c r="P327" s="2">
        <v>579130</v>
      </c>
      <c r="Q327" s="10" t="s">
        <v>3269</v>
      </c>
      <c r="R327"/>
    </row>
    <row r="328" spans="1:20" x14ac:dyDescent="0.2">
      <c r="A328" t="s">
        <v>4795</v>
      </c>
      <c r="B328">
        <v>12011</v>
      </c>
      <c r="C328">
        <v>50</v>
      </c>
      <c r="D328" t="str">
        <f t="shared" si="26"/>
        <v>05000US12011</v>
      </c>
      <c r="E328" t="s">
        <v>349</v>
      </c>
      <c r="F328" t="str">
        <f t="shared" si="27"/>
        <v>Broward</v>
      </c>
      <c r="G328" t="str">
        <f t="shared" si="28"/>
        <v>Florida</v>
      </c>
      <c r="H328">
        <v>1748066</v>
      </c>
      <c r="I328">
        <v>1748146</v>
      </c>
      <c r="J328">
        <v>1753125</v>
      </c>
      <c r="K328">
        <v>1787889</v>
      </c>
      <c r="L328">
        <v>1816552</v>
      </c>
      <c r="M328">
        <v>1840051</v>
      </c>
      <c r="N328">
        <v>1865385</v>
      </c>
      <c r="O328">
        <v>1887281</v>
      </c>
      <c r="P328" s="2">
        <v>1909632</v>
      </c>
      <c r="Q328" s="10" t="s">
        <v>3241</v>
      </c>
      <c r="R328"/>
    </row>
    <row r="329" spans="1:20" x14ac:dyDescent="0.2">
      <c r="A329" t="s">
        <v>4796</v>
      </c>
      <c r="B329">
        <v>12013</v>
      </c>
      <c r="C329">
        <v>50</v>
      </c>
      <c r="D329" t="str">
        <f t="shared" si="26"/>
        <v>05000US12013</v>
      </c>
      <c r="E329" t="s">
        <v>350</v>
      </c>
      <c r="F329" t="str">
        <f t="shared" si="27"/>
        <v>Calhoun</v>
      </c>
      <c r="G329" t="str">
        <f t="shared" si="28"/>
        <v>Florida</v>
      </c>
      <c r="H329">
        <v>14625</v>
      </c>
      <c r="I329">
        <v>14625</v>
      </c>
      <c r="J329">
        <v>14633</v>
      </c>
      <c r="K329">
        <v>14769</v>
      </c>
      <c r="L329">
        <v>14717</v>
      </c>
      <c r="M329">
        <v>14634</v>
      </c>
      <c r="N329">
        <v>14510</v>
      </c>
      <c r="O329">
        <v>14468</v>
      </c>
      <c r="P329" s="2">
        <v>14423</v>
      </c>
      <c r="Q329" s="11" t="s">
        <v>3319</v>
      </c>
      <c r="R329"/>
    </row>
    <row r="330" spans="1:20" x14ac:dyDescent="0.2">
      <c r="A330" t="s">
        <v>4797</v>
      </c>
      <c r="B330">
        <v>12015</v>
      </c>
      <c r="C330">
        <v>50</v>
      </c>
      <c r="D330" t="str">
        <f t="shared" si="26"/>
        <v>05000US12015</v>
      </c>
      <c r="E330" t="s">
        <v>351</v>
      </c>
      <c r="F330" t="str">
        <f t="shared" si="27"/>
        <v>Charlotte</v>
      </c>
      <c r="G330" t="str">
        <f t="shared" si="28"/>
        <v>Florida</v>
      </c>
      <c r="H330">
        <v>159978</v>
      </c>
      <c r="I330">
        <v>159968</v>
      </c>
      <c r="J330">
        <v>159935</v>
      </c>
      <c r="K330">
        <v>159671</v>
      </c>
      <c r="L330">
        <v>162937</v>
      </c>
      <c r="M330">
        <v>165018</v>
      </c>
      <c r="N330">
        <v>168595</v>
      </c>
      <c r="O330">
        <v>173194</v>
      </c>
      <c r="P330" s="2">
        <v>178465</v>
      </c>
      <c r="Q330" s="10" t="s">
        <v>3267</v>
      </c>
      <c r="R330"/>
    </row>
    <row r="331" spans="1:20" x14ac:dyDescent="0.2">
      <c r="A331" t="s">
        <v>4798</v>
      </c>
      <c r="B331">
        <v>12017</v>
      </c>
      <c r="C331">
        <v>50</v>
      </c>
      <c r="D331" t="str">
        <f t="shared" si="26"/>
        <v>05000US12017</v>
      </c>
      <c r="E331" t="s">
        <v>352</v>
      </c>
      <c r="F331" t="str">
        <f t="shared" si="27"/>
        <v>Citrus</v>
      </c>
      <c r="G331" t="str">
        <f t="shared" si="28"/>
        <v>Florida</v>
      </c>
      <c r="H331">
        <v>141236</v>
      </c>
      <c r="I331">
        <v>141236</v>
      </c>
      <c r="J331">
        <v>141263</v>
      </c>
      <c r="K331">
        <v>139841</v>
      </c>
      <c r="L331">
        <v>139341</v>
      </c>
      <c r="M331">
        <v>139063</v>
      </c>
      <c r="N331">
        <v>139264</v>
      </c>
      <c r="O331">
        <v>140974</v>
      </c>
      <c r="P331" s="2">
        <v>143621</v>
      </c>
      <c r="Q331" s="10" t="s">
        <v>3267</v>
      </c>
      <c r="R331"/>
    </row>
    <row r="332" spans="1:20" x14ac:dyDescent="0.2">
      <c r="A332" t="s">
        <v>4799</v>
      </c>
      <c r="B332">
        <v>12019</v>
      </c>
      <c r="C332">
        <v>50</v>
      </c>
      <c r="D332" t="str">
        <f t="shared" si="26"/>
        <v>05000US12019</v>
      </c>
      <c r="E332" t="s">
        <v>353</v>
      </c>
      <c r="F332" t="str">
        <f t="shared" si="27"/>
        <v>Clay</v>
      </c>
      <c r="G332" t="str">
        <f t="shared" si="28"/>
        <v>Florida</v>
      </c>
      <c r="H332">
        <v>190865</v>
      </c>
      <c r="I332">
        <v>190865</v>
      </c>
      <c r="J332">
        <v>191436</v>
      </c>
      <c r="K332">
        <v>192375</v>
      </c>
      <c r="L332">
        <v>194260</v>
      </c>
      <c r="M332">
        <v>196276</v>
      </c>
      <c r="N332">
        <v>199501</v>
      </c>
      <c r="O332">
        <v>203383</v>
      </c>
      <c r="P332" s="2">
        <v>208311</v>
      </c>
      <c r="Q332" s="10" t="s">
        <v>3269</v>
      </c>
      <c r="R332"/>
    </row>
    <row r="333" spans="1:20" x14ac:dyDescent="0.2">
      <c r="A333" t="s">
        <v>4800</v>
      </c>
      <c r="B333">
        <v>12021</v>
      </c>
      <c r="C333">
        <v>50</v>
      </c>
      <c r="D333" t="str">
        <f t="shared" si="26"/>
        <v>05000US12021</v>
      </c>
      <c r="E333" t="s">
        <v>354</v>
      </c>
      <c r="F333" t="str">
        <f t="shared" si="27"/>
        <v>Collier</v>
      </c>
      <c r="G333" t="str">
        <f t="shared" si="28"/>
        <v>Florida</v>
      </c>
      <c r="H333">
        <v>321520</v>
      </c>
      <c r="I333">
        <v>321520</v>
      </c>
      <c r="J333">
        <v>322724</v>
      </c>
      <c r="K333">
        <v>327541</v>
      </c>
      <c r="L333">
        <v>332332</v>
      </c>
      <c r="M333">
        <v>339244</v>
      </c>
      <c r="N333">
        <v>347899</v>
      </c>
      <c r="O333">
        <v>356570</v>
      </c>
      <c r="P333" s="2">
        <v>365136</v>
      </c>
      <c r="Q333" s="10" t="s">
        <v>3267</v>
      </c>
      <c r="R333"/>
    </row>
    <row r="334" spans="1:20" x14ac:dyDescent="0.2">
      <c r="A334" t="s">
        <v>4801</v>
      </c>
      <c r="B334">
        <v>12023</v>
      </c>
      <c r="C334">
        <v>50</v>
      </c>
      <c r="D334" t="str">
        <f t="shared" si="26"/>
        <v>05000US12023</v>
      </c>
      <c r="E334" t="s">
        <v>355</v>
      </c>
      <c r="F334" t="str">
        <f t="shared" si="27"/>
        <v>Columbia</v>
      </c>
      <c r="G334" t="str">
        <f t="shared" si="28"/>
        <v>Florida</v>
      </c>
      <c r="H334">
        <v>67531</v>
      </c>
      <c r="I334">
        <v>67532</v>
      </c>
      <c r="J334">
        <v>67584</v>
      </c>
      <c r="K334">
        <v>67344</v>
      </c>
      <c r="L334">
        <v>67949</v>
      </c>
      <c r="M334">
        <v>67512</v>
      </c>
      <c r="N334">
        <v>67942</v>
      </c>
      <c r="O334">
        <v>68286</v>
      </c>
      <c r="P334" s="2">
        <v>69299</v>
      </c>
      <c r="Q334" s="11" t="s">
        <v>3317</v>
      </c>
      <c r="R334"/>
    </row>
    <row r="335" spans="1:20" x14ac:dyDescent="0.2">
      <c r="A335" t="s">
        <v>4802</v>
      </c>
      <c r="B335">
        <v>12027</v>
      </c>
      <c r="C335">
        <v>50</v>
      </c>
      <c r="D335" t="str">
        <f t="shared" si="26"/>
        <v>05000US12027</v>
      </c>
      <c r="E335" t="s">
        <v>356</v>
      </c>
      <c r="F335" t="str">
        <f t="shared" si="27"/>
        <v>DeSoto</v>
      </c>
      <c r="G335" t="str">
        <f t="shared" si="28"/>
        <v>Florida</v>
      </c>
      <c r="H335">
        <v>34862</v>
      </c>
      <c r="I335">
        <v>34862</v>
      </c>
      <c r="J335">
        <v>34924</v>
      </c>
      <c r="K335">
        <v>34670</v>
      </c>
      <c r="L335">
        <v>34781</v>
      </c>
      <c r="M335">
        <v>34641</v>
      </c>
      <c r="N335">
        <v>35094</v>
      </c>
      <c r="O335">
        <v>35355</v>
      </c>
      <c r="P335" s="2">
        <v>35800</v>
      </c>
      <c r="Q335" s="10" t="s">
        <v>3267</v>
      </c>
      <c r="R335"/>
    </row>
    <row r="336" spans="1:20" x14ac:dyDescent="0.2">
      <c r="A336" t="s">
        <v>4803</v>
      </c>
      <c r="B336">
        <v>12029</v>
      </c>
      <c r="C336">
        <v>50</v>
      </c>
      <c r="D336" t="str">
        <f t="shared" si="26"/>
        <v>05000US12029</v>
      </c>
      <c r="E336" t="s">
        <v>357</v>
      </c>
      <c r="F336" t="str">
        <f t="shared" si="27"/>
        <v>Dixie</v>
      </c>
      <c r="G336" t="str">
        <f t="shared" si="28"/>
        <v>Florida</v>
      </c>
      <c r="H336">
        <v>16422</v>
      </c>
      <c r="I336">
        <v>16422</v>
      </c>
      <c r="J336">
        <v>16403</v>
      </c>
      <c r="K336">
        <v>16365</v>
      </c>
      <c r="L336">
        <v>16074</v>
      </c>
      <c r="M336">
        <v>15955</v>
      </c>
      <c r="N336">
        <v>15904</v>
      </c>
      <c r="O336">
        <v>16187</v>
      </c>
      <c r="P336" s="2">
        <v>16300</v>
      </c>
      <c r="Q336" s="11" t="s">
        <v>3319</v>
      </c>
      <c r="R336"/>
    </row>
    <row r="337" spans="1:19" x14ac:dyDescent="0.2">
      <c r="A337" t="s">
        <v>4804</v>
      </c>
      <c r="B337">
        <v>12031</v>
      </c>
      <c r="C337">
        <v>50</v>
      </c>
      <c r="D337" t="str">
        <f t="shared" si="26"/>
        <v>05000US12031</v>
      </c>
      <c r="E337" t="s">
        <v>358</v>
      </c>
      <c r="F337" t="str">
        <f t="shared" si="27"/>
        <v>Duval</v>
      </c>
      <c r="G337" t="str">
        <f t="shared" si="28"/>
        <v>Florida</v>
      </c>
      <c r="H337">
        <v>864263</v>
      </c>
      <c r="I337">
        <v>864263</v>
      </c>
      <c r="J337">
        <v>865825</v>
      </c>
      <c r="K337">
        <v>872480</v>
      </c>
      <c r="L337">
        <v>880870</v>
      </c>
      <c r="M337">
        <v>886873</v>
      </c>
      <c r="N337">
        <v>898372</v>
      </c>
      <c r="O337">
        <v>912081</v>
      </c>
      <c r="P337" s="2">
        <v>926255</v>
      </c>
      <c r="Q337" s="10" t="s">
        <v>3269</v>
      </c>
      <c r="R337"/>
    </row>
    <row r="338" spans="1:19" x14ac:dyDescent="0.2">
      <c r="A338" t="s">
        <v>4805</v>
      </c>
      <c r="B338">
        <v>12033</v>
      </c>
      <c r="C338">
        <v>50</v>
      </c>
      <c r="D338" t="str">
        <f t="shared" si="26"/>
        <v>05000US12033</v>
      </c>
      <c r="E338" t="s">
        <v>359</v>
      </c>
      <c r="F338" t="str">
        <f t="shared" si="27"/>
        <v>Escambia</v>
      </c>
      <c r="G338" t="str">
        <f t="shared" si="28"/>
        <v>Florida</v>
      </c>
      <c r="H338">
        <v>297619</v>
      </c>
      <c r="I338">
        <v>297619</v>
      </c>
      <c r="J338">
        <v>298164</v>
      </c>
      <c r="K338">
        <v>299698</v>
      </c>
      <c r="L338">
        <v>304218</v>
      </c>
      <c r="M338">
        <v>307782</v>
      </c>
      <c r="N338">
        <v>309449</v>
      </c>
      <c r="O338">
        <v>311236</v>
      </c>
      <c r="P338" s="2">
        <v>315187</v>
      </c>
      <c r="Q338" s="11" t="s">
        <v>3319</v>
      </c>
      <c r="R338"/>
    </row>
    <row r="339" spans="1:19" x14ac:dyDescent="0.2">
      <c r="A339" t="s">
        <v>4806</v>
      </c>
      <c r="B339">
        <v>12035</v>
      </c>
      <c r="C339">
        <v>50</v>
      </c>
      <c r="D339" t="str">
        <f t="shared" si="26"/>
        <v>05000US12035</v>
      </c>
      <c r="E339" t="s">
        <v>360</v>
      </c>
      <c r="F339" t="str">
        <f t="shared" si="27"/>
        <v>Flagler</v>
      </c>
      <c r="G339" t="str">
        <f t="shared" si="28"/>
        <v>Florida</v>
      </c>
      <c r="H339">
        <v>95696</v>
      </c>
      <c r="I339">
        <v>95697</v>
      </c>
      <c r="J339">
        <v>96089</v>
      </c>
      <c r="K339">
        <v>97412</v>
      </c>
      <c r="L339">
        <v>98605</v>
      </c>
      <c r="M339">
        <v>100013</v>
      </c>
      <c r="N339">
        <v>102471</v>
      </c>
      <c r="O339">
        <v>105188</v>
      </c>
      <c r="P339" s="2">
        <v>108310</v>
      </c>
      <c r="Q339" s="10" t="s">
        <v>3269</v>
      </c>
      <c r="R339"/>
    </row>
    <row r="340" spans="1:19" x14ac:dyDescent="0.2">
      <c r="A340" t="s">
        <v>4807</v>
      </c>
      <c r="B340">
        <v>12037</v>
      </c>
      <c r="C340">
        <v>50</v>
      </c>
      <c r="D340" t="str">
        <f t="shared" si="26"/>
        <v>05000US12037</v>
      </c>
      <c r="E340" t="s">
        <v>361</v>
      </c>
      <c r="F340" t="str">
        <f t="shared" si="27"/>
        <v>Franklin</v>
      </c>
      <c r="G340" t="str">
        <f t="shared" si="28"/>
        <v>Florida</v>
      </c>
      <c r="H340">
        <v>11549</v>
      </c>
      <c r="I340">
        <v>11549</v>
      </c>
      <c r="J340">
        <v>11534</v>
      </c>
      <c r="K340">
        <v>11493</v>
      </c>
      <c r="L340">
        <v>11637</v>
      </c>
      <c r="M340">
        <v>11559</v>
      </c>
      <c r="N340">
        <v>11678</v>
      </c>
      <c r="O340">
        <v>11749</v>
      </c>
      <c r="P340" s="2">
        <v>11901</v>
      </c>
      <c r="Q340" s="11" t="s">
        <v>3319</v>
      </c>
      <c r="R340"/>
    </row>
    <row r="341" spans="1:19" x14ac:dyDescent="0.2">
      <c r="A341" t="s">
        <v>4808</v>
      </c>
      <c r="B341">
        <v>12039</v>
      </c>
      <c r="C341">
        <v>50</v>
      </c>
      <c r="D341" t="str">
        <f t="shared" si="26"/>
        <v>05000US12039</v>
      </c>
      <c r="E341" t="s">
        <v>362</v>
      </c>
      <c r="F341" t="str">
        <f t="shared" si="27"/>
        <v>Gadsden</v>
      </c>
      <c r="G341" t="str">
        <f t="shared" si="28"/>
        <v>Florida</v>
      </c>
      <c r="H341">
        <v>46389</v>
      </c>
      <c r="I341">
        <v>47746</v>
      </c>
      <c r="J341">
        <v>47790</v>
      </c>
      <c r="K341">
        <v>47340</v>
      </c>
      <c r="L341">
        <v>46574</v>
      </c>
      <c r="M341">
        <v>46034</v>
      </c>
      <c r="N341">
        <v>46121</v>
      </c>
      <c r="O341">
        <v>46032</v>
      </c>
      <c r="P341" s="2">
        <v>46006</v>
      </c>
      <c r="Q341" s="11" t="s">
        <v>3319</v>
      </c>
      <c r="R341"/>
    </row>
    <row r="342" spans="1:19" x14ac:dyDescent="0.2">
      <c r="A342" t="s">
        <v>4809</v>
      </c>
      <c r="B342">
        <v>12041</v>
      </c>
      <c r="C342">
        <v>50</v>
      </c>
      <c r="D342" t="str">
        <f t="shared" si="26"/>
        <v>05000US12041</v>
      </c>
      <c r="E342" t="s">
        <v>363</v>
      </c>
      <c r="F342" t="str">
        <f t="shared" si="27"/>
        <v>Gilchrist</v>
      </c>
      <c r="G342" t="str">
        <f t="shared" si="28"/>
        <v>Florida</v>
      </c>
      <c r="H342">
        <v>16939</v>
      </c>
      <c r="I342">
        <v>16939</v>
      </c>
      <c r="J342">
        <v>16995</v>
      </c>
      <c r="K342">
        <v>16987</v>
      </c>
      <c r="L342">
        <v>16886</v>
      </c>
      <c r="M342">
        <v>16912</v>
      </c>
      <c r="N342">
        <v>16973</v>
      </c>
      <c r="O342">
        <v>17181</v>
      </c>
      <c r="P342" s="2">
        <v>17212</v>
      </c>
      <c r="Q342" s="11" t="s">
        <v>3319</v>
      </c>
      <c r="R342"/>
    </row>
    <row r="343" spans="1:19" x14ac:dyDescent="0.2">
      <c r="A343" t="s">
        <v>4810</v>
      </c>
      <c r="B343">
        <v>12043</v>
      </c>
      <c r="C343">
        <v>50</v>
      </c>
      <c r="D343" t="str">
        <f t="shared" si="26"/>
        <v>05000US12043</v>
      </c>
      <c r="E343" t="s">
        <v>364</v>
      </c>
      <c r="F343" t="str">
        <f t="shared" si="27"/>
        <v>Glades</v>
      </c>
      <c r="G343" t="str">
        <f t="shared" si="28"/>
        <v>Florida</v>
      </c>
      <c r="H343">
        <v>12884</v>
      </c>
      <c r="I343">
        <v>12884</v>
      </c>
      <c r="J343">
        <v>12938</v>
      </c>
      <c r="K343">
        <v>13149</v>
      </c>
      <c r="L343">
        <v>13007</v>
      </c>
      <c r="M343">
        <v>13079</v>
      </c>
      <c r="N343">
        <v>13439</v>
      </c>
      <c r="O343">
        <v>13607</v>
      </c>
      <c r="P343" s="2">
        <v>13970</v>
      </c>
      <c r="Q343" s="10" t="s">
        <v>3241</v>
      </c>
      <c r="R343"/>
    </row>
    <row r="344" spans="1:19" x14ac:dyDescent="0.2">
      <c r="A344" t="s">
        <v>4811</v>
      </c>
      <c r="B344">
        <v>12045</v>
      </c>
      <c r="C344">
        <v>50</v>
      </c>
      <c r="D344" t="str">
        <f t="shared" si="26"/>
        <v>05000US12045</v>
      </c>
      <c r="E344" t="s">
        <v>365</v>
      </c>
      <c r="F344" t="str">
        <f t="shared" si="27"/>
        <v>Gulf</v>
      </c>
      <c r="G344" t="str">
        <f t="shared" si="28"/>
        <v>Florida</v>
      </c>
      <c r="H344">
        <v>15863</v>
      </c>
      <c r="I344">
        <v>15863</v>
      </c>
      <c r="J344">
        <v>15814</v>
      </c>
      <c r="K344">
        <v>15664</v>
      </c>
      <c r="L344">
        <v>15669</v>
      </c>
      <c r="M344">
        <v>15788</v>
      </c>
      <c r="N344">
        <v>15936</v>
      </c>
      <c r="O344">
        <v>15874</v>
      </c>
      <c r="P344" s="2">
        <v>15990</v>
      </c>
      <c r="Q344" s="11" t="s">
        <v>3319</v>
      </c>
      <c r="R344"/>
    </row>
    <row r="345" spans="1:19" x14ac:dyDescent="0.2">
      <c r="A345" t="s">
        <v>4812</v>
      </c>
      <c r="B345">
        <v>12047</v>
      </c>
      <c r="C345">
        <v>50</v>
      </c>
      <c r="D345" t="str">
        <f t="shared" si="26"/>
        <v>05000US12047</v>
      </c>
      <c r="E345" t="s">
        <v>366</v>
      </c>
      <c r="F345" t="str">
        <f t="shared" si="27"/>
        <v>Hamilton</v>
      </c>
      <c r="G345" t="str">
        <f t="shared" si="28"/>
        <v>Florida</v>
      </c>
      <c r="H345">
        <v>14799</v>
      </c>
      <c r="I345">
        <v>14799</v>
      </c>
      <c r="J345">
        <v>14672</v>
      </c>
      <c r="K345">
        <v>14605</v>
      </c>
      <c r="L345">
        <v>14732</v>
      </c>
      <c r="M345">
        <v>14344</v>
      </c>
      <c r="N345">
        <v>14068</v>
      </c>
      <c r="O345">
        <v>14303</v>
      </c>
      <c r="P345" s="2">
        <v>14361</v>
      </c>
      <c r="Q345" s="11" t="s">
        <v>3317</v>
      </c>
      <c r="R345"/>
    </row>
    <row r="346" spans="1:19" x14ac:dyDescent="0.2">
      <c r="A346" t="s">
        <v>4813</v>
      </c>
      <c r="B346">
        <v>12049</v>
      </c>
      <c r="C346">
        <v>50</v>
      </c>
      <c r="D346" t="str">
        <f t="shared" si="26"/>
        <v>05000US12049</v>
      </c>
      <c r="E346" t="s">
        <v>367</v>
      </c>
      <c r="F346" t="str">
        <f t="shared" si="27"/>
        <v>Hardee</v>
      </c>
      <c r="G346" t="str">
        <f t="shared" si="28"/>
        <v>Florida</v>
      </c>
      <c r="H346">
        <v>27731</v>
      </c>
      <c r="I346">
        <v>27731</v>
      </c>
      <c r="J346">
        <v>27740</v>
      </c>
      <c r="K346">
        <v>27633</v>
      </c>
      <c r="L346">
        <v>27379</v>
      </c>
      <c r="M346">
        <v>27255</v>
      </c>
      <c r="N346">
        <v>27264</v>
      </c>
      <c r="O346">
        <v>27252</v>
      </c>
      <c r="P346" s="2">
        <v>27360</v>
      </c>
      <c r="Q346" s="10" t="s">
        <v>3267</v>
      </c>
      <c r="R346"/>
      <c r="S346" s="2"/>
    </row>
    <row r="347" spans="1:19" x14ac:dyDescent="0.2">
      <c r="A347" t="s">
        <v>4814</v>
      </c>
      <c r="B347">
        <v>12051</v>
      </c>
      <c r="C347">
        <v>50</v>
      </c>
      <c r="D347" t="str">
        <f t="shared" si="26"/>
        <v>05000US12051</v>
      </c>
      <c r="E347" t="s">
        <v>368</v>
      </c>
      <c r="F347" t="str">
        <f t="shared" si="27"/>
        <v>Hendry</v>
      </c>
      <c r="G347" t="str">
        <f t="shared" si="28"/>
        <v>Florida</v>
      </c>
      <c r="H347">
        <v>39140</v>
      </c>
      <c r="I347">
        <v>39140</v>
      </c>
      <c r="J347">
        <v>39034</v>
      </c>
      <c r="K347">
        <v>38873</v>
      </c>
      <c r="L347">
        <v>37777</v>
      </c>
      <c r="M347">
        <v>37630</v>
      </c>
      <c r="N347">
        <v>38294</v>
      </c>
      <c r="O347">
        <v>38890</v>
      </c>
      <c r="P347" s="2">
        <v>39290</v>
      </c>
      <c r="Q347" s="10" t="s">
        <v>3267</v>
      </c>
      <c r="R347"/>
      <c r="S347" s="2"/>
    </row>
    <row r="348" spans="1:19" x14ac:dyDescent="0.2">
      <c r="A348" t="s">
        <v>4815</v>
      </c>
      <c r="B348">
        <v>12053</v>
      </c>
      <c r="C348">
        <v>50</v>
      </c>
      <c r="D348" t="str">
        <f t="shared" si="26"/>
        <v>05000US12053</v>
      </c>
      <c r="E348" t="s">
        <v>369</v>
      </c>
      <c r="F348" t="str">
        <f t="shared" si="27"/>
        <v>Hernando</v>
      </c>
      <c r="G348" t="str">
        <f t="shared" si="28"/>
        <v>Florida</v>
      </c>
      <c r="H348">
        <v>172778</v>
      </c>
      <c r="I348">
        <v>172775</v>
      </c>
      <c r="J348">
        <v>172975</v>
      </c>
      <c r="K348">
        <v>172909</v>
      </c>
      <c r="L348">
        <v>173110</v>
      </c>
      <c r="M348">
        <v>174019</v>
      </c>
      <c r="N348">
        <v>175695</v>
      </c>
      <c r="O348">
        <v>178326</v>
      </c>
      <c r="P348" s="2">
        <v>182835</v>
      </c>
      <c r="Q348" s="10" t="s">
        <v>3267</v>
      </c>
      <c r="R348"/>
    </row>
    <row r="349" spans="1:19" x14ac:dyDescent="0.2">
      <c r="A349" t="s">
        <v>4816</v>
      </c>
      <c r="B349">
        <v>12055</v>
      </c>
      <c r="C349">
        <v>50</v>
      </c>
      <c r="D349" t="str">
        <f t="shared" si="26"/>
        <v>05000US12055</v>
      </c>
      <c r="E349" t="s">
        <v>370</v>
      </c>
      <c r="F349" t="str">
        <f t="shared" si="27"/>
        <v>Highlands</v>
      </c>
      <c r="G349" t="str">
        <f t="shared" si="28"/>
        <v>Florida</v>
      </c>
      <c r="H349">
        <v>98786</v>
      </c>
      <c r="I349">
        <v>98786</v>
      </c>
      <c r="J349">
        <v>98664</v>
      </c>
      <c r="K349">
        <v>98308</v>
      </c>
      <c r="L349">
        <v>98045</v>
      </c>
      <c r="M349">
        <v>97817</v>
      </c>
      <c r="N349">
        <v>98085</v>
      </c>
      <c r="O349">
        <v>99447</v>
      </c>
      <c r="P349" s="2">
        <v>100917</v>
      </c>
      <c r="Q349" s="10" t="s">
        <v>3241</v>
      </c>
      <c r="R349"/>
    </row>
    <row r="350" spans="1:19" x14ac:dyDescent="0.2">
      <c r="A350" t="s">
        <v>4817</v>
      </c>
      <c r="B350">
        <v>12057</v>
      </c>
      <c r="C350">
        <v>50</v>
      </c>
      <c r="D350" t="str">
        <f t="shared" si="26"/>
        <v>05000US12057</v>
      </c>
      <c r="E350" t="s">
        <v>371</v>
      </c>
      <c r="F350" t="str">
        <f t="shared" si="27"/>
        <v>Hillsborough</v>
      </c>
      <c r="G350" t="str">
        <f t="shared" si="28"/>
        <v>Florida</v>
      </c>
      <c r="H350">
        <v>1229226</v>
      </c>
      <c r="I350">
        <v>1229224</v>
      </c>
      <c r="J350">
        <v>1233839</v>
      </c>
      <c r="K350">
        <v>1271205</v>
      </c>
      <c r="L350">
        <v>1281677</v>
      </c>
      <c r="M350">
        <v>1293189</v>
      </c>
      <c r="N350">
        <v>1317116</v>
      </c>
      <c r="O350">
        <v>1347077</v>
      </c>
      <c r="P350" s="2">
        <v>1376238</v>
      </c>
      <c r="Q350" s="10" t="s">
        <v>3267</v>
      </c>
      <c r="R350"/>
    </row>
    <row r="351" spans="1:19" x14ac:dyDescent="0.2">
      <c r="A351" t="s">
        <v>4818</v>
      </c>
      <c r="B351">
        <v>12059</v>
      </c>
      <c r="C351">
        <v>50</v>
      </c>
      <c r="D351" t="str">
        <f t="shared" si="26"/>
        <v>05000US12059</v>
      </c>
      <c r="E351" t="s">
        <v>372</v>
      </c>
      <c r="F351" t="str">
        <f t="shared" si="27"/>
        <v>Holmes</v>
      </c>
      <c r="G351" t="str">
        <f t="shared" si="28"/>
        <v>Florida</v>
      </c>
      <c r="H351">
        <v>19927</v>
      </c>
      <c r="I351">
        <v>19927</v>
      </c>
      <c r="J351">
        <v>19860</v>
      </c>
      <c r="K351">
        <v>19842</v>
      </c>
      <c r="L351">
        <v>19739</v>
      </c>
      <c r="M351">
        <v>19652</v>
      </c>
      <c r="N351">
        <v>19640</v>
      </c>
      <c r="O351">
        <v>19329</v>
      </c>
      <c r="P351" s="2">
        <v>19487</v>
      </c>
      <c r="Q351" s="11" t="s">
        <v>3319</v>
      </c>
      <c r="R351"/>
    </row>
    <row r="352" spans="1:19" x14ac:dyDescent="0.2">
      <c r="A352" t="s">
        <v>4819</v>
      </c>
      <c r="B352">
        <v>12061</v>
      </c>
      <c r="C352">
        <v>50</v>
      </c>
      <c r="D352" t="str">
        <f t="shared" si="26"/>
        <v>05000US12061</v>
      </c>
      <c r="E352" t="s">
        <v>373</v>
      </c>
      <c r="F352" t="str">
        <f t="shared" si="27"/>
        <v>Indian River</v>
      </c>
      <c r="G352" t="str">
        <f t="shared" si="28"/>
        <v>Florida</v>
      </c>
      <c r="H352">
        <v>138028</v>
      </c>
      <c r="I352">
        <v>138028</v>
      </c>
      <c r="J352">
        <v>138243</v>
      </c>
      <c r="K352">
        <v>139027</v>
      </c>
      <c r="L352">
        <v>140650</v>
      </c>
      <c r="M352">
        <v>141966</v>
      </c>
      <c r="N352">
        <v>144740</v>
      </c>
      <c r="O352">
        <v>147792</v>
      </c>
      <c r="P352" s="2">
        <v>151563</v>
      </c>
      <c r="Q352" s="10" t="s">
        <v>3269</v>
      </c>
      <c r="R352"/>
    </row>
    <row r="353" spans="1:20" x14ac:dyDescent="0.2">
      <c r="A353" t="s">
        <v>4820</v>
      </c>
      <c r="B353">
        <v>12063</v>
      </c>
      <c r="C353">
        <v>50</v>
      </c>
      <c r="D353" t="str">
        <f t="shared" si="26"/>
        <v>05000US12063</v>
      </c>
      <c r="E353" t="s">
        <v>374</v>
      </c>
      <c r="F353" t="str">
        <f t="shared" si="27"/>
        <v>Jackson</v>
      </c>
      <c r="G353" t="str">
        <f t="shared" si="28"/>
        <v>Florida</v>
      </c>
      <c r="H353">
        <v>49746</v>
      </c>
      <c r="I353">
        <v>49761</v>
      </c>
      <c r="J353">
        <v>49614</v>
      </c>
      <c r="K353">
        <v>49148</v>
      </c>
      <c r="L353">
        <v>49011</v>
      </c>
      <c r="M353">
        <v>48990</v>
      </c>
      <c r="N353">
        <v>48786</v>
      </c>
      <c r="O353">
        <v>48590</v>
      </c>
      <c r="P353" s="2">
        <v>48229</v>
      </c>
      <c r="Q353" s="11" t="s">
        <v>3319</v>
      </c>
      <c r="R353"/>
    </row>
    <row r="354" spans="1:20" x14ac:dyDescent="0.2">
      <c r="A354" t="s">
        <v>4821</v>
      </c>
      <c r="B354">
        <v>12065</v>
      </c>
      <c r="C354">
        <v>50</v>
      </c>
      <c r="D354" t="str">
        <f t="shared" si="26"/>
        <v>05000US12065</v>
      </c>
      <c r="E354" t="s">
        <v>375</v>
      </c>
      <c r="F354" t="str">
        <f t="shared" si="27"/>
        <v>Jefferson</v>
      </c>
      <c r="G354" t="str">
        <f t="shared" si="28"/>
        <v>Florida</v>
      </c>
      <c r="H354">
        <v>14761</v>
      </c>
      <c r="I354">
        <v>14761</v>
      </c>
      <c r="J354">
        <v>14746</v>
      </c>
      <c r="K354">
        <v>14506</v>
      </c>
      <c r="L354">
        <v>14204</v>
      </c>
      <c r="M354">
        <v>14191</v>
      </c>
      <c r="N354">
        <v>14037</v>
      </c>
      <c r="O354">
        <v>14071</v>
      </c>
      <c r="P354" s="2">
        <v>13906</v>
      </c>
      <c r="Q354" s="11" t="s">
        <v>3319</v>
      </c>
      <c r="R354"/>
    </row>
    <row r="355" spans="1:20" x14ac:dyDescent="0.2">
      <c r="A355" t="s">
        <v>4822</v>
      </c>
      <c r="B355">
        <v>12067</v>
      </c>
      <c r="C355">
        <v>50</v>
      </c>
      <c r="D355" t="str">
        <f t="shared" si="26"/>
        <v>05000US12067</v>
      </c>
      <c r="E355" t="s">
        <v>376</v>
      </c>
      <c r="F355" t="str">
        <f t="shared" si="27"/>
        <v>Lafayette</v>
      </c>
      <c r="G355" t="str">
        <f t="shared" si="28"/>
        <v>Florida</v>
      </c>
      <c r="H355">
        <v>8870</v>
      </c>
      <c r="I355">
        <v>8870</v>
      </c>
      <c r="J355">
        <v>8813</v>
      </c>
      <c r="K355">
        <v>8815</v>
      </c>
      <c r="L355">
        <v>8811</v>
      </c>
      <c r="M355">
        <v>8820</v>
      </c>
      <c r="N355">
        <v>8832</v>
      </c>
      <c r="O355">
        <v>8628</v>
      </c>
      <c r="P355" s="2">
        <v>8617</v>
      </c>
      <c r="Q355" s="11" t="s">
        <v>3319</v>
      </c>
      <c r="R355"/>
      <c r="S355" s="3"/>
      <c r="T355" s="2"/>
    </row>
    <row r="356" spans="1:20" x14ac:dyDescent="0.2">
      <c r="A356" t="s">
        <v>4823</v>
      </c>
      <c r="B356">
        <v>12069</v>
      </c>
      <c r="C356">
        <v>50</v>
      </c>
      <c r="D356" t="str">
        <f t="shared" si="26"/>
        <v>05000US12069</v>
      </c>
      <c r="E356" t="s">
        <v>377</v>
      </c>
      <c r="F356" t="str">
        <f t="shared" si="27"/>
        <v>Lake</v>
      </c>
      <c r="G356" t="str">
        <f t="shared" si="28"/>
        <v>Florida</v>
      </c>
      <c r="H356">
        <v>297052</v>
      </c>
      <c r="I356">
        <v>297047</v>
      </c>
      <c r="J356">
        <v>297862</v>
      </c>
      <c r="K356">
        <v>299926</v>
      </c>
      <c r="L356">
        <v>303437</v>
      </c>
      <c r="M356">
        <v>307922</v>
      </c>
      <c r="N356">
        <v>315657</v>
      </c>
      <c r="O356">
        <v>325518</v>
      </c>
      <c r="P356" s="2">
        <v>335396</v>
      </c>
      <c r="Q356" s="10" t="s">
        <v>3267</v>
      </c>
      <c r="R356"/>
      <c r="S356" s="3"/>
      <c r="T356" s="2"/>
    </row>
    <row r="357" spans="1:20" x14ac:dyDescent="0.2">
      <c r="A357" t="s">
        <v>4824</v>
      </c>
      <c r="B357">
        <v>12071</v>
      </c>
      <c r="C357">
        <v>50</v>
      </c>
      <c r="D357" t="str">
        <f t="shared" si="26"/>
        <v>05000US12071</v>
      </c>
      <c r="E357" t="s">
        <v>378</v>
      </c>
      <c r="F357" t="str">
        <f t="shared" si="27"/>
        <v>Lee</v>
      </c>
      <c r="G357" t="str">
        <f t="shared" si="28"/>
        <v>Florida</v>
      </c>
      <c r="H357">
        <v>618754</v>
      </c>
      <c r="I357">
        <v>618754</v>
      </c>
      <c r="J357">
        <v>620590</v>
      </c>
      <c r="K357">
        <v>630543</v>
      </c>
      <c r="L357">
        <v>644096</v>
      </c>
      <c r="M357">
        <v>660085</v>
      </c>
      <c r="N357">
        <v>678048</v>
      </c>
      <c r="O357">
        <v>700285</v>
      </c>
      <c r="P357" s="2">
        <v>722336</v>
      </c>
      <c r="Q357" s="10" t="s">
        <v>3267</v>
      </c>
      <c r="R357"/>
      <c r="S357" s="3"/>
      <c r="T357" s="2"/>
    </row>
    <row r="358" spans="1:20" x14ac:dyDescent="0.2">
      <c r="A358" t="s">
        <v>4825</v>
      </c>
      <c r="B358">
        <v>12073</v>
      </c>
      <c r="C358">
        <v>50</v>
      </c>
      <c r="D358" t="str">
        <f t="shared" si="26"/>
        <v>05000US12073</v>
      </c>
      <c r="E358" t="s">
        <v>379</v>
      </c>
      <c r="F358" t="str">
        <f t="shared" si="27"/>
        <v>Leon</v>
      </c>
      <c r="G358" t="str">
        <f t="shared" si="28"/>
        <v>Florida</v>
      </c>
      <c r="H358">
        <v>275487</v>
      </c>
      <c r="I358">
        <v>275480</v>
      </c>
      <c r="J358">
        <v>275986</v>
      </c>
      <c r="K358">
        <v>278362</v>
      </c>
      <c r="L358">
        <v>283808</v>
      </c>
      <c r="M358">
        <v>282071</v>
      </c>
      <c r="N358">
        <v>284053</v>
      </c>
      <c r="O358">
        <v>286187</v>
      </c>
      <c r="P358" s="2">
        <v>287822</v>
      </c>
      <c r="Q358" s="11" t="s">
        <v>3319</v>
      </c>
      <c r="R358"/>
      <c r="S358" s="3"/>
      <c r="T358" s="2"/>
    </row>
    <row r="359" spans="1:20" x14ac:dyDescent="0.2">
      <c r="A359" t="s">
        <v>4826</v>
      </c>
      <c r="B359">
        <v>12075</v>
      </c>
      <c r="C359">
        <v>50</v>
      </c>
      <c r="D359" t="str">
        <f t="shared" si="26"/>
        <v>05000US12075</v>
      </c>
      <c r="E359" t="s">
        <v>380</v>
      </c>
      <c r="F359" t="str">
        <f t="shared" si="27"/>
        <v>Levy</v>
      </c>
      <c r="G359" t="str">
        <f t="shared" si="28"/>
        <v>Florida</v>
      </c>
      <c r="H359">
        <v>40801</v>
      </c>
      <c r="I359">
        <v>40801</v>
      </c>
      <c r="J359">
        <v>40721</v>
      </c>
      <c r="K359">
        <v>40254</v>
      </c>
      <c r="L359">
        <v>39935</v>
      </c>
      <c r="M359">
        <v>39535</v>
      </c>
      <c r="N359">
        <v>39418</v>
      </c>
      <c r="O359">
        <v>39688</v>
      </c>
      <c r="P359" s="2">
        <v>39961</v>
      </c>
      <c r="Q359" s="10" t="s">
        <v>3319</v>
      </c>
      <c r="R359"/>
    </row>
    <row r="360" spans="1:20" x14ac:dyDescent="0.2">
      <c r="A360" t="s">
        <v>4827</v>
      </c>
      <c r="B360">
        <v>12077</v>
      </c>
      <c r="C360">
        <v>50</v>
      </c>
      <c r="D360" t="str">
        <f t="shared" si="26"/>
        <v>05000US12077</v>
      </c>
      <c r="E360" t="s">
        <v>381</v>
      </c>
      <c r="F360" t="str">
        <f t="shared" si="27"/>
        <v>Liberty</v>
      </c>
      <c r="G360" t="str">
        <f t="shared" si="28"/>
        <v>Florida</v>
      </c>
      <c r="H360">
        <v>8365</v>
      </c>
      <c r="I360">
        <v>8365</v>
      </c>
      <c r="J360">
        <v>8338</v>
      </c>
      <c r="K360">
        <v>8234</v>
      </c>
      <c r="L360">
        <v>8247</v>
      </c>
      <c r="M360">
        <v>8309</v>
      </c>
      <c r="N360">
        <v>8345</v>
      </c>
      <c r="O360">
        <v>8323</v>
      </c>
      <c r="P360" s="2">
        <v>8202</v>
      </c>
      <c r="Q360" s="11" t="s">
        <v>3319</v>
      </c>
      <c r="R360"/>
    </row>
    <row r="361" spans="1:20" x14ac:dyDescent="0.2">
      <c r="A361" t="s">
        <v>4828</v>
      </c>
      <c r="B361">
        <v>12079</v>
      </c>
      <c r="C361">
        <v>50</v>
      </c>
      <c r="D361" t="str">
        <f t="shared" si="26"/>
        <v>05000US12079</v>
      </c>
      <c r="E361" t="s">
        <v>382</v>
      </c>
      <c r="F361" t="str">
        <f t="shared" si="27"/>
        <v>Madison</v>
      </c>
      <c r="G361" t="str">
        <f t="shared" si="28"/>
        <v>Florida</v>
      </c>
      <c r="H361">
        <v>19224</v>
      </c>
      <c r="I361">
        <v>19226</v>
      </c>
      <c r="J361">
        <v>19231</v>
      </c>
      <c r="K361">
        <v>19079</v>
      </c>
      <c r="L361">
        <v>18939</v>
      </c>
      <c r="M361">
        <v>18724</v>
      </c>
      <c r="N361">
        <v>18516</v>
      </c>
      <c r="O361">
        <v>18398</v>
      </c>
      <c r="P361" s="2">
        <v>18224</v>
      </c>
      <c r="Q361" s="11" t="s">
        <v>3319</v>
      </c>
      <c r="R361"/>
    </row>
    <row r="362" spans="1:20" x14ac:dyDescent="0.2">
      <c r="A362" t="s">
        <v>4829</v>
      </c>
      <c r="B362">
        <v>12081</v>
      </c>
      <c r="C362">
        <v>50</v>
      </c>
      <c r="D362" t="str">
        <f t="shared" si="26"/>
        <v>05000US12081</v>
      </c>
      <c r="E362" t="s">
        <v>383</v>
      </c>
      <c r="F362" t="str">
        <f t="shared" si="27"/>
        <v>Manatee</v>
      </c>
      <c r="G362" t="str">
        <f t="shared" si="28"/>
        <v>Florida</v>
      </c>
      <c r="H362">
        <v>322833</v>
      </c>
      <c r="I362">
        <v>322833</v>
      </c>
      <c r="J362">
        <v>323446</v>
      </c>
      <c r="K362">
        <v>327373</v>
      </c>
      <c r="L362">
        <v>334096</v>
      </c>
      <c r="M362">
        <v>342246</v>
      </c>
      <c r="N362">
        <v>351713</v>
      </c>
      <c r="O362">
        <v>363110</v>
      </c>
      <c r="P362" s="2">
        <v>375888</v>
      </c>
      <c r="Q362" s="10" t="s">
        <v>3267</v>
      </c>
      <c r="R362"/>
    </row>
    <row r="363" spans="1:20" x14ac:dyDescent="0.2">
      <c r="A363" t="s">
        <v>4830</v>
      </c>
      <c r="B363">
        <v>12083</v>
      </c>
      <c r="C363">
        <v>50</v>
      </c>
      <c r="D363" t="str">
        <f t="shared" si="26"/>
        <v>05000US12083</v>
      </c>
      <c r="E363" t="s">
        <v>384</v>
      </c>
      <c r="F363" t="str">
        <f t="shared" si="27"/>
        <v>Marion</v>
      </c>
      <c r="G363" t="str">
        <f t="shared" si="28"/>
        <v>Florida</v>
      </c>
      <c r="H363">
        <v>331298</v>
      </c>
      <c r="I363">
        <v>331303</v>
      </c>
      <c r="J363">
        <v>331437</v>
      </c>
      <c r="K363">
        <v>332429</v>
      </c>
      <c r="L363">
        <v>334294</v>
      </c>
      <c r="M363">
        <v>335800</v>
      </c>
      <c r="N363">
        <v>339079</v>
      </c>
      <c r="O363">
        <v>343514</v>
      </c>
      <c r="P363" s="2">
        <v>349020</v>
      </c>
      <c r="Q363" s="10" t="s">
        <v>3269</v>
      </c>
      <c r="R363"/>
    </row>
    <row r="364" spans="1:20" x14ac:dyDescent="0.2">
      <c r="A364" t="s">
        <v>4831</v>
      </c>
      <c r="B364">
        <v>12085</v>
      </c>
      <c r="C364">
        <v>50</v>
      </c>
      <c r="D364" t="str">
        <f t="shared" si="26"/>
        <v>05000US12085</v>
      </c>
      <c r="E364" t="s">
        <v>385</v>
      </c>
      <c r="F364" t="str">
        <f t="shared" si="27"/>
        <v>Martin</v>
      </c>
      <c r="G364" t="str">
        <f t="shared" si="28"/>
        <v>Florida</v>
      </c>
      <c r="H364">
        <v>146318</v>
      </c>
      <c r="I364">
        <v>146850</v>
      </c>
      <c r="J364">
        <v>146979</v>
      </c>
      <c r="K364">
        <v>147694</v>
      </c>
      <c r="L364">
        <v>148945</v>
      </c>
      <c r="M364">
        <v>151237</v>
      </c>
      <c r="N364">
        <v>153272</v>
      </c>
      <c r="O364">
        <v>155804</v>
      </c>
      <c r="P364" s="2">
        <v>158701</v>
      </c>
      <c r="Q364" s="10" t="s">
        <v>3241</v>
      </c>
      <c r="R364"/>
    </row>
    <row r="365" spans="1:20" x14ac:dyDescent="0.2">
      <c r="A365" t="s">
        <v>4832</v>
      </c>
      <c r="B365">
        <v>12086</v>
      </c>
      <c r="C365">
        <v>50</v>
      </c>
      <c r="D365" t="str">
        <f t="shared" si="26"/>
        <v>05000US12086</v>
      </c>
      <c r="E365" t="s">
        <v>386</v>
      </c>
      <c r="F365" t="str">
        <f t="shared" si="27"/>
        <v>Miami-Dade</v>
      </c>
      <c r="G365" t="str">
        <f t="shared" si="28"/>
        <v>Florida</v>
      </c>
      <c r="H365">
        <v>2496435</v>
      </c>
      <c r="I365">
        <v>2498018</v>
      </c>
      <c r="J365">
        <v>2507362</v>
      </c>
      <c r="K365">
        <v>2573361</v>
      </c>
      <c r="L365">
        <v>2607979</v>
      </c>
      <c r="M365">
        <v>2641273</v>
      </c>
      <c r="N365">
        <v>2667299</v>
      </c>
      <c r="O365">
        <v>2692593</v>
      </c>
      <c r="P365" s="2">
        <v>2712945</v>
      </c>
      <c r="Q365" s="10" t="s">
        <v>3241</v>
      </c>
      <c r="R365"/>
    </row>
    <row r="366" spans="1:20" x14ac:dyDescent="0.2">
      <c r="A366" t="s">
        <v>4833</v>
      </c>
      <c r="B366">
        <v>12087</v>
      </c>
      <c r="C366">
        <v>50</v>
      </c>
      <c r="D366" t="str">
        <f t="shared" si="26"/>
        <v>05000US12087</v>
      </c>
      <c r="E366" t="s">
        <v>387</v>
      </c>
      <c r="F366" t="str">
        <f t="shared" si="27"/>
        <v>Monroe</v>
      </c>
      <c r="G366" t="str">
        <f t="shared" si="28"/>
        <v>Florida</v>
      </c>
      <c r="H366">
        <v>73090</v>
      </c>
      <c r="I366">
        <v>73090</v>
      </c>
      <c r="J366">
        <v>73212</v>
      </c>
      <c r="K366">
        <v>74096</v>
      </c>
      <c r="L366">
        <v>74833</v>
      </c>
      <c r="M366">
        <v>76204</v>
      </c>
      <c r="N366">
        <v>76910</v>
      </c>
      <c r="O366">
        <v>78728</v>
      </c>
      <c r="P366" s="2">
        <v>79077</v>
      </c>
      <c r="Q366" s="10" t="s">
        <v>3241</v>
      </c>
      <c r="R366"/>
    </row>
    <row r="367" spans="1:20" x14ac:dyDescent="0.2">
      <c r="A367" t="s">
        <v>4834</v>
      </c>
      <c r="B367">
        <v>12089</v>
      </c>
      <c r="C367">
        <v>50</v>
      </c>
      <c r="D367" t="str">
        <f t="shared" si="26"/>
        <v>05000US12089</v>
      </c>
      <c r="E367" t="s">
        <v>388</v>
      </c>
      <c r="F367" t="str">
        <f t="shared" si="27"/>
        <v>Nassau</v>
      </c>
      <c r="G367" t="str">
        <f t="shared" si="28"/>
        <v>Florida</v>
      </c>
      <c r="H367">
        <v>73314</v>
      </c>
      <c r="I367">
        <v>73314</v>
      </c>
      <c r="J367">
        <v>73530</v>
      </c>
      <c r="K367">
        <v>74162</v>
      </c>
      <c r="L367">
        <v>74638</v>
      </c>
      <c r="M367">
        <v>75606</v>
      </c>
      <c r="N367">
        <v>76598</v>
      </c>
      <c r="O367">
        <v>78470</v>
      </c>
      <c r="P367" s="2">
        <v>80622</v>
      </c>
      <c r="Q367" s="10" t="s">
        <v>3269</v>
      </c>
      <c r="R367"/>
    </row>
    <row r="368" spans="1:20" x14ac:dyDescent="0.2">
      <c r="A368" t="s">
        <v>4835</v>
      </c>
      <c r="B368">
        <v>12091</v>
      </c>
      <c r="C368">
        <v>50</v>
      </c>
      <c r="D368" t="str">
        <f t="shared" si="26"/>
        <v>05000US12091</v>
      </c>
      <c r="E368" t="s">
        <v>389</v>
      </c>
      <c r="F368" t="str">
        <f t="shared" si="27"/>
        <v>Okaloosa</v>
      </c>
      <c r="G368" t="str">
        <f t="shared" si="28"/>
        <v>Florida</v>
      </c>
      <c r="H368">
        <v>180822</v>
      </c>
      <c r="I368">
        <v>180822</v>
      </c>
      <c r="J368">
        <v>180762</v>
      </c>
      <c r="K368">
        <v>183245</v>
      </c>
      <c r="L368">
        <v>190254</v>
      </c>
      <c r="M368">
        <v>193408</v>
      </c>
      <c r="N368">
        <v>195479</v>
      </c>
      <c r="O368">
        <v>198681</v>
      </c>
      <c r="P368" s="2">
        <v>201170</v>
      </c>
      <c r="Q368" s="11" t="s">
        <v>3319</v>
      </c>
      <c r="R368"/>
    </row>
    <row r="369" spans="1:18" x14ac:dyDescent="0.2">
      <c r="A369" t="s">
        <v>4836</v>
      </c>
      <c r="B369">
        <v>12093</v>
      </c>
      <c r="C369">
        <v>50</v>
      </c>
      <c r="D369" t="str">
        <f t="shared" si="26"/>
        <v>05000US12093</v>
      </c>
      <c r="E369" t="s">
        <v>390</v>
      </c>
      <c r="F369" t="str">
        <f t="shared" si="27"/>
        <v>Okeechobee</v>
      </c>
      <c r="G369" t="str">
        <f t="shared" si="28"/>
        <v>Florida</v>
      </c>
      <c r="H369">
        <v>39996</v>
      </c>
      <c r="I369">
        <v>39996</v>
      </c>
      <c r="J369">
        <v>40028</v>
      </c>
      <c r="K369">
        <v>39449</v>
      </c>
      <c r="L369">
        <v>39287</v>
      </c>
      <c r="M369">
        <v>38989</v>
      </c>
      <c r="N369">
        <v>39101</v>
      </c>
      <c r="O369">
        <v>39409</v>
      </c>
      <c r="P369" s="2">
        <v>40314</v>
      </c>
      <c r="Q369" s="4" t="s">
        <v>3241</v>
      </c>
      <c r="R369"/>
    </row>
    <row r="370" spans="1:18" x14ac:dyDescent="0.2">
      <c r="A370" t="s">
        <v>4837</v>
      </c>
      <c r="B370">
        <v>12095</v>
      </c>
      <c r="C370">
        <v>50</v>
      </c>
      <c r="D370" t="str">
        <f t="shared" si="26"/>
        <v>05000US12095</v>
      </c>
      <c r="E370" t="s">
        <v>391</v>
      </c>
      <c r="F370" t="str">
        <f t="shared" si="27"/>
        <v>Orange</v>
      </c>
      <c r="G370" t="str">
        <f t="shared" si="28"/>
        <v>Florida</v>
      </c>
      <c r="H370">
        <v>1145956</v>
      </c>
      <c r="I370">
        <v>1145951</v>
      </c>
      <c r="J370">
        <v>1148716</v>
      </c>
      <c r="K370">
        <v>1169806</v>
      </c>
      <c r="L370">
        <v>1202048</v>
      </c>
      <c r="M370">
        <v>1225366</v>
      </c>
      <c r="N370">
        <v>1253631</v>
      </c>
      <c r="O370">
        <v>1284864</v>
      </c>
      <c r="P370" s="2">
        <v>1314367</v>
      </c>
      <c r="Q370" s="10" t="s">
        <v>3269</v>
      </c>
      <c r="R370"/>
    </row>
    <row r="371" spans="1:18" x14ac:dyDescent="0.2">
      <c r="A371" t="s">
        <v>4838</v>
      </c>
      <c r="B371">
        <v>12097</v>
      </c>
      <c r="C371">
        <v>50</v>
      </c>
      <c r="D371" t="str">
        <f t="shared" si="26"/>
        <v>05000US12097</v>
      </c>
      <c r="E371" t="s">
        <v>392</v>
      </c>
      <c r="F371" t="str">
        <f t="shared" si="27"/>
        <v>Osceola</v>
      </c>
      <c r="G371" t="str">
        <f t="shared" si="28"/>
        <v>Florida</v>
      </c>
      <c r="H371">
        <v>268685</v>
      </c>
      <c r="I371">
        <v>268683</v>
      </c>
      <c r="J371">
        <v>269846</v>
      </c>
      <c r="K371">
        <v>278906</v>
      </c>
      <c r="L371">
        <v>289501</v>
      </c>
      <c r="M371">
        <v>299822</v>
      </c>
      <c r="N371">
        <v>311445</v>
      </c>
      <c r="O371">
        <v>323028</v>
      </c>
      <c r="P371" s="2">
        <v>336015</v>
      </c>
      <c r="Q371" s="10" t="s">
        <v>3269</v>
      </c>
      <c r="R371"/>
    </row>
    <row r="372" spans="1:18" x14ac:dyDescent="0.2">
      <c r="A372" t="s">
        <v>4839</v>
      </c>
      <c r="B372">
        <v>12099</v>
      </c>
      <c r="C372">
        <v>50</v>
      </c>
      <c r="D372" t="str">
        <f t="shared" si="26"/>
        <v>05000US12099</v>
      </c>
      <c r="E372" t="s">
        <v>393</v>
      </c>
      <c r="F372" t="str">
        <f t="shared" si="27"/>
        <v>Palm Beach</v>
      </c>
      <c r="G372" t="str">
        <f t="shared" si="28"/>
        <v>Florida</v>
      </c>
      <c r="H372">
        <v>1320134</v>
      </c>
      <c r="I372">
        <v>1320134</v>
      </c>
      <c r="J372">
        <v>1323897</v>
      </c>
      <c r="K372">
        <v>1336175</v>
      </c>
      <c r="L372">
        <v>1354987</v>
      </c>
      <c r="M372">
        <v>1375619</v>
      </c>
      <c r="N372">
        <v>1397526</v>
      </c>
      <c r="O372">
        <v>1421843</v>
      </c>
      <c r="P372" s="2">
        <v>1443810</v>
      </c>
      <c r="Q372" s="10" t="s">
        <v>3241</v>
      </c>
      <c r="R372"/>
    </row>
    <row r="373" spans="1:18" x14ac:dyDescent="0.2">
      <c r="A373" t="s">
        <v>4840</v>
      </c>
      <c r="B373">
        <v>12101</v>
      </c>
      <c r="C373">
        <v>50</v>
      </c>
      <c r="D373" t="str">
        <f t="shared" si="26"/>
        <v>05000US12101</v>
      </c>
      <c r="E373" t="s">
        <v>394</v>
      </c>
      <c r="F373" t="str">
        <f t="shared" si="27"/>
        <v>Pasco</v>
      </c>
      <c r="G373" t="str">
        <f t="shared" si="28"/>
        <v>Florida</v>
      </c>
      <c r="H373">
        <v>464697</v>
      </c>
      <c r="I373">
        <v>464703</v>
      </c>
      <c r="J373">
        <v>465517</v>
      </c>
      <c r="K373">
        <v>466672</v>
      </c>
      <c r="L373">
        <v>470762</v>
      </c>
      <c r="M373">
        <v>475679</v>
      </c>
      <c r="N373">
        <v>485447</v>
      </c>
      <c r="O373">
        <v>497292</v>
      </c>
      <c r="P373" s="2">
        <v>512368</v>
      </c>
      <c r="Q373" s="10" t="s">
        <v>3267</v>
      </c>
      <c r="R373"/>
    </row>
    <row r="374" spans="1:18" x14ac:dyDescent="0.2">
      <c r="A374" t="s">
        <v>4841</v>
      </c>
      <c r="B374">
        <v>12103</v>
      </c>
      <c r="C374">
        <v>50</v>
      </c>
      <c r="D374" t="str">
        <f t="shared" si="26"/>
        <v>05000US12103</v>
      </c>
      <c r="E374" t="s">
        <v>395</v>
      </c>
      <c r="F374" t="str">
        <f t="shared" si="27"/>
        <v>Pinellas</v>
      </c>
      <c r="G374" t="str">
        <f t="shared" si="28"/>
        <v>Florida</v>
      </c>
      <c r="H374">
        <v>916542</v>
      </c>
      <c r="I374">
        <v>916812</v>
      </c>
      <c r="J374">
        <v>916508</v>
      </c>
      <c r="K374">
        <v>917879</v>
      </c>
      <c r="L374">
        <v>922075</v>
      </c>
      <c r="M374">
        <v>929085</v>
      </c>
      <c r="N374">
        <v>937457</v>
      </c>
      <c r="O374">
        <v>948391</v>
      </c>
      <c r="P374" s="2">
        <v>960730</v>
      </c>
      <c r="Q374" s="10" t="s">
        <v>3267</v>
      </c>
      <c r="R374"/>
    </row>
    <row r="375" spans="1:18" x14ac:dyDescent="0.2">
      <c r="A375" t="s">
        <v>4842</v>
      </c>
      <c r="B375">
        <v>12105</v>
      </c>
      <c r="C375">
        <v>50</v>
      </c>
      <c r="D375" t="str">
        <f t="shared" si="26"/>
        <v>05000US12105</v>
      </c>
      <c r="E375" t="s">
        <v>396</v>
      </c>
      <c r="F375" t="str">
        <f t="shared" si="27"/>
        <v>Polk</v>
      </c>
      <c r="G375" t="str">
        <f t="shared" si="28"/>
        <v>Florida</v>
      </c>
      <c r="H375">
        <v>602095</v>
      </c>
      <c r="I375">
        <v>602095</v>
      </c>
      <c r="J375">
        <v>603213</v>
      </c>
      <c r="K375">
        <v>609669</v>
      </c>
      <c r="L375">
        <v>615294</v>
      </c>
      <c r="M375">
        <v>622656</v>
      </c>
      <c r="N375">
        <v>634932</v>
      </c>
      <c r="O375">
        <v>649425</v>
      </c>
      <c r="P375" s="2">
        <v>666149</v>
      </c>
      <c r="Q375" s="10" t="s">
        <v>3267</v>
      </c>
      <c r="R375"/>
    </row>
    <row r="376" spans="1:18" x14ac:dyDescent="0.2">
      <c r="A376" t="s">
        <v>4843</v>
      </c>
      <c r="B376">
        <v>12107</v>
      </c>
      <c r="C376">
        <v>50</v>
      </c>
      <c r="D376" t="str">
        <f t="shared" si="26"/>
        <v>05000US12107</v>
      </c>
      <c r="E376" t="s">
        <v>397</v>
      </c>
      <c r="F376" t="str">
        <f t="shared" si="27"/>
        <v>Putnam</v>
      </c>
      <c r="G376" t="str">
        <f t="shared" si="28"/>
        <v>Florida</v>
      </c>
      <c r="H376">
        <v>74364</v>
      </c>
      <c r="I376">
        <v>74364</v>
      </c>
      <c r="J376">
        <v>74245</v>
      </c>
      <c r="K376">
        <v>73688</v>
      </c>
      <c r="L376">
        <v>73021</v>
      </c>
      <c r="M376">
        <v>72377</v>
      </c>
      <c r="N376">
        <v>71936</v>
      </c>
      <c r="O376">
        <v>71910</v>
      </c>
      <c r="P376" s="2">
        <v>72277</v>
      </c>
      <c r="Q376" s="10" t="s">
        <v>3269</v>
      </c>
      <c r="R376"/>
    </row>
    <row r="377" spans="1:18" x14ac:dyDescent="0.2">
      <c r="A377" t="s">
        <v>4844</v>
      </c>
      <c r="B377">
        <v>12109</v>
      </c>
      <c r="C377">
        <v>50</v>
      </c>
      <c r="D377" t="str">
        <f t="shared" si="26"/>
        <v>05000US12109</v>
      </c>
      <c r="E377" t="s">
        <v>398</v>
      </c>
      <c r="F377" t="str">
        <f t="shared" si="27"/>
        <v>St. Johns</v>
      </c>
      <c r="G377" t="str">
        <f t="shared" si="28"/>
        <v>Florida</v>
      </c>
      <c r="H377">
        <v>190039</v>
      </c>
      <c r="I377">
        <v>190038</v>
      </c>
      <c r="J377">
        <v>191266</v>
      </c>
      <c r="K377">
        <v>196050</v>
      </c>
      <c r="L377">
        <v>202308</v>
      </c>
      <c r="M377">
        <v>209607</v>
      </c>
      <c r="N377">
        <v>218151</v>
      </c>
      <c r="O377">
        <v>226658</v>
      </c>
      <c r="P377" s="2">
        <v>235087</v>
      </c>
      <c r="Q377" s="10" t="s">
        <v>3269</v>
      </c>
      <c r="R377"/>
    </row>
    <row r="378" spans="1:18" x14ac:dyDescent="0.2">
      <c r="A378" t="s">
        <v>4845</v>
      </c>
      <c r="B378">
        <v>12111</v>
      </c>
      <c r="C378">
        <v>50</v>
      </c>
      <c r="D378" t="str">
        <f t="shared" si="26"/>
        <v>05000US12111</v>
      </c>
      <c r="E378" t="s">
        <v>399</v>
      </c>
      <c r="F378" t="str">
        <f t="shared" si="27"/>
        <v>St. Lucie</v>
      </c>
      <c r="G378" t="str">
        <f t="shared" si="28"/>
        <v>Florida</v>
      </c>
      <c r="H378">
        <v>277789</v>
      </c>
      <c r="I378">
        <v>277257</v>
      </c>
      <c r="J378">
        <v>278285</v>
      </c>
      <c r="K378">
        <v>280907</v>
      </c>
      <c r="L378">
        <v>283726</v>
      </c>
      <c r="M378">
        <v>286138</v>
      </c>
      <c r="N378">
        <v>291002</v>
      </c>
      <c r="O378">
        <v>298307</v>
      </c>
      <c r="P378" s="2">
        <v>306507</v>
      </c>
      <c r="Q378" s="10" t="s">
        <v>3269</v>
      </c>
      <c r="R378"/>
    </row>
    <row r="379" spans="1:18" x14ac:dyDescent="0.2">
      <c r="A379" t="s">
        <v>4846</v>
      </c>
      <c r="B379">
        <v>12113</v>
      </c>
      <c r="C379">
        <v>50</v>
      </c>
      <c r="D379" t="str">
        <f t="shared" si="26"/>
        <v>05000US12113</v>
      </c>
      <c r="E379" t="s">
        <v>400</v>
      </c>
      <c r="F379" t="str">
        <f t="shared" si="27"/>
        <v>Santa Rosa</v>
      </c>
      <c r="G379" t="str">
        <f t="shared" si="28"/>
        <v>Florida</v>
      </c>
      <c r="H379">
        <v>151372</v>
      </c>
      <c r="I379">
        <v>151372</v>
      </c>
      <c r="J379">
        <v>152952</v>
      </c>
      <c r="K379">
        <v>155739</v>
      </c>
      <c r="L379">
        <v>158366</v>
      </c>
      <c r="M379">
        <v>160649</v>
      </c>
      <c r="N379">
        <v>163154</v>
      </c>
      <c r="O379">
        <v>166850</v>
      </c>
      <c r="P379" s="2">
        <v>170497</v>
      </c>
      <c r="Q379" s="11" t="s">
        <v>3319</v>
      </c>
      <c r="R379"/>
    </row>
    <row r="380" spans="1:18" x14ac:dyDescent="0.2">
      <c r="A380" t="s">
        <v>4847</v>
      </c>
      <c r="B380">
        <v>12115</v>
      </c>
      <c r="C380">
        <v>50</v>
      </c>
      <c r="D380" t="str">
        <f t="shared" si="26"/>
        <v>05000US12115</v>
      </c>
      <c r="E380" t="s">
        <v>401</v>
      </c>
      <c r="F380" t="str">
        <f t="shared" si="27"/>
        <v>Sarasota</v>
      </c>
      <c r="G380" t="str">
        <f t="shared" si="28"/>
        <v>Florida</v>
      </c>
      <c r="H380">
        <v>379448</v>
      </c>
      <c r="I380">
        <v>379435</v>
      </c>
      <c r="J380">
        <v>380040</v>
      </c>
      <c r="K380">
        <v>381666</v>
      </c>
      <c r="L380">
        <v>386135</v>
      </c>
      <c r="M380">
        <v>389911</v>
      </c>
      <c r="N380">
        <v>396537</v>
      </c>
      <c r="O380">
        <v>404903</v>
      </c>
      <c r="P380" s="2">
        <v>412569</v>
      </c>
      <c r="Q380" s="10" t="s">
        <v>3267</v>
      </c>
      <c r="R380"/>
    </row>
    <row r="381" spans="1:18" x14ac:dyDescent="0.2">
      <c r="A381" t="s">
        <v>4848</v>
      </c>
      <c r="B381">
        <v>12117</v>
      </c>
      <c r="C381">
        <v>50</v>
      </c>
      <c r="D381" t="str">
        <f t="shared" si="26"/>
        <v>05000US12117</v>
      </c>
      <c r="E381" t="s">
        <v>402</v>
      </c>
      <c r="F381" t="str">
        <f t="shared" si="27"/>
        <v>Seminole</v>
      </c>
      <c r="G381" t="str">
        <f t="shared" si="28"/>
        <v>Florida</v>
      </c>
      <c r="H381">
        <v>422718</v>
      </c>
      <c r="I381">
        <v>422718</v>
      </c>
      <c r="J381">
        <v>423083</v>
      </c>
      <c r="K381">
        <v>427064</v>
      </c>
      <c r="L381">
        <v>431487</v>
      </c>
      <c r="M381">
        <v>436512</v>
      </c>
      <c r="N381">
        <v>442326</v>
      </c>
      <c r="O381">
        <v>448722</v>
      </c>
      <c r="P381" s="2">
        <v>455479</v>
      </c>
      <c r="Q381" s="10" t="s">
        <v>3269</v>
      </c>
      <c r="R381"/>
    </row>
    <row r="382" spans="1:18" x14ac:dyDescent="0.2">
      <c r="A382" t="s">
        <v>4849</v>
      </c>
      <c r="B382">
        <v>12119</v>
      </c>
      <c r="C382">
        <v>50</v>
      </c>
      <c r="D382" t="str">
        <f t="shared" si="26"/>
        <v>05000US12119</v>
      </c>
      <c r="E382" t="s">
        <v>403</v>
      </c>
      <c r="F382" t="str">
        <f t="shared" si="27"/>
        <v>Sumter</v>
      </c>
      <c r="G382" t="str">
        <f t="shared" si="28"/>
        <v>Florida</v>
      </c>
      <c r="H382">
        <v>93420</v>
      </c>
      <c r="I382">
        <v>93420</v>
      </c>
      <c r="J382">
        <v>94280</v>
      </c>
      <c r="K382">
        <v>98584</v>
      </c>
      <c r="L382">
        <v>102790</v>
      </c>
      <c r="M382">
        <v>108263</v>
      </c>
      <c r="N382">
        <v>114012</v>
      </c>
      <c r="O382">
        <v>118882</v>
      </c>
      <c r="P382" s="2">
        <v>123996</v>
      </c>
      <c r="Q382" s="10" t="s">
        <v>3267</v>
      </c>
      <c r="R382"/>
    </row>
    <row r="383" spans="1:18" x14ac:dyDescent="0.2">
      <c r="A383" t="s">
        <v>4850</v>
      </c>
      <c r="B383">
        <v>12121</v>
      </c>
      <c r="C383">
        <v>50</v>
      </c>
      <c r="D383" t="str">
        <f t="shared" si="26"/>
        <v>05000US12121</v>
      </c>
      <c r="E383" t="s">
        <v>404</v>
      </c>
      <c r="F383" t="str">
        <f t="shared" si="27"/>
        <v>Suwannee</v>
      </c>
      <c r="G383" t="str">
        <f t="shared" si="28"/>
        <v>Florida</v>
      </c>
      <c r="H383">
        <v>41551</v>
      </c>
      <c r="I383">
        <v>41551</v>
      </c>
      <c r="J383">
        <v>42312</v>
      </c>
      <c r="K383">
        <v>43349</v>
      </c>
      <c r="L383">
        <v>43492</v>
      </c>
      <c r="M383">
        <v>43550</v>
      </c>
      <c r="N383">
        <v>43777</v>
      </c>
      <c r="O383">
        <v>43651</v>
      </c>
      <c r="P383" s="2">
        <v>43794</v>
      </c>
      <c r="Q383" s="11" t="s">
        <v>3319</v>
      </c>
      <c r="R383"/>
    </row>
    <row r="384" spans="1:18" x14ac:dyDescent="0.2">
      <c r="A384" t="s">
        <v>4851</v>
      </c>
      <c r="B384">
        <v>12123</v>
      </c>
      <c r="C384">
        <v>50</v>
      </c>
      <c r="D384" t="str">
        <f t="shared" si="26"/>
        <v>05000US12123</v>
      </c>
      <c r="E384" t="s">
        <v>405</v>
      </c>
      <c r="F384" t="str">
        <f t="shared" si="27"/>
        <v>Taylor</v>
      </c>
      <c r="G384" t="str">
        <f t="shared" si="28"/>
        <v>Florida</v>
      </c>
      <c r="H384">
        <v>22570</v>
      </c>
      <c r="I384">
        <v>22568</v>
      </c>
      <c r="J384">
        <v>22571</v>
      </c>
      <c r="K384">
        <v>22685</v>
      </c>
      <c r="L384">
        <v>22762</v>
      </c>
      <c r="M384">
        <v>22884</v>
      </c>
      <c r="N384">
        <v>22619</v>
      </c>
      <c r="O384">
        <v>22471</v>
      </c>
      <c r="P384" s="2">
        <v>22175</v>
      </c>
      <c r="Q384" s="11" t="s">
        <v>3319</v>
      </c>
      <c r="R384"/>
    </row>
    <row r="385" spans="1:21" x14ac:dyDescent="0.2">
      <c r="A385" t="s">
        <v>4852</v>
      </c>
      <c r="B385">
        <v>12125</v>
      </c>
      <c r="C385">
        <v>50</v>
      </c>
      <c r="D385" t="str">
        <f t="shared" si="26"/>
        <v>05000US12125</v>
      </c>
      <c r="E385" t="s">
        <v>406</v>
      </c>
      <c r="F385" t="str">
        <f t="shared" si="27"/>
        <v>Union</v>
      </c>
      <c r="G385" t="str">
        <f t="shared" si="28"/>
        <v>Florida</v>
      </c>
      <c r="H385">
        <v>15535</v>
      </c>
      <c r="I385">
        <v>15535</v>
      </c>
      <c r="J385">
        <v>15533</v>
      </c>
      <c r="K385">
        <v>15231</v>
      </c>
      <c r="L385">
        <v>15235</v>
      </c>
      <c r="M385">
        <v>15069</v>
      </c>
      <c r="N385">
        <v>15170</v>
      </c>
      <c r="O385">
        <v>15180</v>
      </c>
      <c r="P385" s="2">
        <v>15142</v>
      </c>
      <c r="Q385" s="10" t="s">
        <v>3317</v>
      </c>
      <c r="R385"/>
    </row>
    <row r="386" spans="1:21" x14ac:dyDescent="0.2">
      <c r="A386" t="s">
        <v>4853</v>
      </c>
      <c r="B386">
        <v>12127</v>
      </c>
      <c r="C386">
        <v>50</v>
      </c>
      <c r="D386" t="str">
        <f t="shared" si="26"/>
        <v>05000US12127</v>
      </c>
      <c r="E386" t="s">
        <v>407</v>
      </c>
      <c r="F386" t="str">
        <f t="shared" si="27"/>
        <v>Volusia</v>
      </c>
      <c r="G386" t="str">
        <f t="shared" si="28"/>
        <v>Florida</v>
      </c>
      <c r="H386">
        <v>494593</v>
      </c>
      <c r="I386">
        <v>494597</v>
      </c>
      <c r="J386">
        <v>494638</v>
      </c>
      <c r="K386">
        <v>494523</v>
      </c>
      <c r="L386">
        <v>497279</v>
      </c>
      <c r="M386">
        <v>501282</v>
      </c>
      <c r="N386">
        <v>507913</v>
      </c>
      <c r="O386">
        <v>518190</v>
      </c>
      <c r="P386" s="2">
        <v>529364</v>
      </c>
      <c r="Q386" s="10" t="s">
        <v>3269</v>
      </c>
      <c r="R386"/>
    </row>
    <row r="387" spans="1:21" x14ac:dyDescent="0.2">
      <c r="A387" t="s">
        <v>4854</v>
      </c>
      <c r="B387">
        <v>12129</v>
      </c>
      <c r="C387">
        <v>50</v>
      </c>
      <c r="D387" t="str">
        <f t="shared" ref="D387:D450" si="29">_xlfn.CONCAT("05000US",TEXT(B387,"00000"))</f>
        <v>05000US12129</v>
      </c>
      <c r="E387" t="s">
        <v>408</v>
      </c>
      <c r="F387" t="str">
        <f t="shared" si="27"/>
        <v>Wakulla</v>
      </c>
      <c r="G387" t="str">
        <f t="shared" si="28"/>
        <v>Florida</v>
      </c>
      <c r="H387">
        <v>30776</v>
      </c>
      <c r="I387">
        <v>30783</v>
      </c>
      <c r="J387">
        <v>30833</v>
      </c>
      <c r="K387">
        <v>30948</v>
      </c>
      <c r="L387">
        <v>30805</v>
      </c>
      <c r="M387">
        <v>30972</v>
      </c>
      <c r="N387">
        <v>31384</v>
      </c>
      <c r="O387">
        <v>31516</v>
      </c>
      <c r="P387" s="2">
        <v>31893</v>
      </c>
      <c r="Q387" s="11" t="s">
        <v>3319</v>
      </c>
    </row>
    <row r="388" spans="1:21" x14ac:dyDescent="0.2">
      <c r="A388" t="s">
        <v>4855</v>
      </c>
      <c r="B388">
        <v>12131</v>
      </c>
      <c r="C388">
        <v>50</v>
      </c>
      <c r="D388" t="str">
        <f t="shared" si="29"/>
        <v>05000US12131</v>
      </c>
      <c r="E388" t="s">
        <v>409</v>
      </c>
      <c r="F388" t="str">
        <f t="shared" ref="F388:F451" si="30">MID(MID(E388,1,FIND(",",E388)-1),1,FIND(" County",MID(E388,1,FIND(",",E388)-1))-1)</f>
        <v>Walton</v>
      </c>
      <c r="G388" t="str">
        <f t="shared" ref="G388:G451" si="31">MID(E388,FIND(",",E388)+2,9999)</f>
        <v>Florida</v>
      </c>
      <c r="H388">
        <v>55043</v>
      </c>
      <c r="I388">
        <v>55043</v>
      </c>
      <c r="J388">
        <v>55244</v>
      </c>
      <c r="K388">
        <v>55673</v>
      </c>
      <c r="L388">
        <v>57330</v>
      </c>
      <c r="M388">
        <v>59411</v>
      </c>
      <c r="N388">
        <v>61550</v>
      </c>
      <c r="O388">
        <v>63459</v>
      </c>
      <c r="P388" s="2">
        <v>65889</v>
      </c>
      <c r="Q388" s="11" t="s">
        <v>3319</v>
      </c>
    </row>
    <row r="389" spans="1:21" x14ac:dyDescent="0.2">
      <c r="A389" t="s">
        <v>4856</v>
      </c>
      <c r="B389">
        <v>12133</v>
      </c>
      <c r="C389">
        <v>50</v>
      </c>
      <c r="D389" t="str">
        <f t="shared" si="29"/>
        <v>05000US12133</v>
      </c>
      <c r="E389" t="s">
        <v>410</v>
      </c>
      <c r="F389" t="str">
        <f t="shared" si="30"/>
        <v>Washington</v>
      </c>
      <c r="G389" t="str">
        <f t="shared" si="31"/>
        <v>Florida</v>
      </c>
      <c r="H389">
        <v>24896</v>
      </c>
      <c r="I389">
        <v>24896</v>
      </c>
      <c r="J389">
        <v>24752</v>
      </c>
      <c r="K389">
        <v>24583</v>
      </c>
      <c r="L389">
        <v>24856</v>
      </c>
      <c r="M389">
        <v>24614</v>
      </c>
      <c r="N389">
        <v>24424</v>
      </c>
      <c r="O389">
        <v>24671</v>
      </c>
      <c r="P389" s="2">
        <v>24569</v>
      </c>
      <c r="Q389" s="11" t="s">
        <v>3319</v>
      </c>
    </row>
    <row r="390" spans="1:21" x14ac:dyDescent="0.2">
      <c r="A390" t="s">
        <v>4857</v>
      </c>
      <c r="B390">
        <v>13001</v>
      </c>
      <c r="C390">
        <v>50</v>
      </c>
      <c r="D390" t="str">
        <f t="shared" si="29"/>
        <v>05000US13001</v>
      </c>
      <c r="E390" t="s">
        <v>411</v>
      </c>
      <c r="F390" t="str">
        <f t="shared" si="30"/>
        <v>Appling</v>
      </c>
      <c r="G390" t="str">
        <f t="shared" si="31"/>
        <v>Georgia</v>
      </c>
      <c r="H390">
        <v>18236</v>
      </c>
      <c r="I390">
        <v>18236</v>
      </c>
      <c r="J390">
        <v>18326</v>
      </c>
      <c r="K390">
        <v>18451</v>
      </c>
      <c r="L390">
        <v>18379</v>
      </c>
      <c r="M390">
        <v>18351</v>
      </c>
      <c r="N390">
        <v>18456</v>
      </c>
      <c r="O390">
        <v>18437</v>
      </c>
      <c r="P390" s="2">
        <v>18428</v>
      </c>
      <c r="Q390" s="10" t="s">
        <v>3317</v>
      </c>
      <c r="S390" s="2"/>
      <c r="T390" s="2"/>
      <c r="U390" s="2"/>
    </row>
    <row r="391" spans="1:21" x14ac:dyDescent="0.2">
      <c r="A391" t="s">
        <v>4858</v>
      </c>
      <c r="B391">
        <v>13003</v>
      </c>
      <c r="C391">
        <v>50</v>
      </c>
      <c r="D391" t="str">
        <f t="shared" si="29"/>
        <v>05000US13003</v>
      </c>
      <c r="E391" t="s">
        <v>412</v>
      </c>
      <c r="F391" t="str">
        <f t="shared" si="30"/>
        <v>Atkinson</v>
      </c>
      <c r="G391" t="str">
        <f t="shared" si="31"/>
        <v>Georgia</v>
      </c>
      <c r="H391">
        <v>8375</v>
      </c>
      <c r="I391">
        <v>8382</v>
      </c>
      <c r="J391">
        <v>8360</v>
      </c>
      <c r="K391">
        <v>8361</v>
      </c>
      <c r="L391">
        <v>8255</v>
      </c>
      <c r="M391">
        <v>8260</v>
      </c>
      <c r="N391">
        <v>8203</v>
      </c>
      <c r="O391">
        <v>8350</v>
      </c>
      <c r="P391" s="2">
        <v>8273</v>
      </c>
      <c r="Q391" s="10" t="s">
        <v>3317</v>
      </c>
      <c r="S391" s="2"/>
      <c r="T391" s="2"/>
    </row>
    <row r="392" spans="1:21" x14ac:dyDescent="0.2">
      <c r="A392" t="s">
        <v>4859</v>
      </c>
      <c r="B392">
        <v>13005</v>
      </c>
      <c r="C392">
        <v>50</v>
      </c>
      <c r="D392" t="str">
        <f t="shared" si="29"/>
        <v>05000US13005</v>
      </c>
      <c r="E392" t="s">
        <v>413</v>
      </c>
      <c r="F392" t="str">
        <f t="shared" si="30"/>
        <v>Bacon</v>
      </c>
      <c r="G392" t="str">
        <f t="shared" si="31"/>
        <v>Georgia</v>
      </c>
      <c r="H392">
        <v>11096</v>
      </c>
      <c r="I392">
        <v>11096</v>
      </c>
      <c r="J392">
        <v>11081</v>
      </c>
      <c r="K392">
        <v>11190</v>
      </c>
      <c r="L392">
        <v>11188</v>
      </c>
      <c r="M392">
        <v>11200</v>
      </c>
      <c r="N392">
        <v>11213</v>
      </c>
      <c r="O392">
        <v>11281</v>
      </c>
      <c r="P392" s="2">
        <v>11372</v>
      </c>
      <c r="Q392" s="10" t="s">
        <v>3317</v>
      </c>
      <c r="S392" s="2"/>
      <c r="T392" s="2"/>
    </row>
    <row r="393" spans="1:21" x14ac:dyDescent="0.2">
      <c r="A393" t="s">
        <v>4860</v>
      </c>
      <c r="B393">
        <v>13007</v>
      </c>
      <c r="C393">
        <v>50</v>
      </c>
      <c r="D393" t="str">
        <f t="shared" si="29"/>
        <v>05000US13007</v>
      </c>
      <c r="E393" t="s">
        <v>414</v>
      </c>
      <c r="F393" t="str">
        <f t="shared" si="30"/>
        <v>Baker</v>
      </c>
      <c r="G393" t="str">
        <f t="shared" si="31"/>
        <v>Georgia</v>
      </c>
      <c r="H393">
        <v>3451</v>
      </c>
      <c r="I393">
        <v>3451</v>
      </c>
      <c r="J393">
        <v>3434</v>
      </c>
      <c r="K393">
        <v>3319</v>
      </c>
      <c r="L393">
        <v>3365</v>
      </c>
      <c r="M393">
        <v>3319</v>
      </c>
      <c r="N393">
        <v>3258</v>
      </c>
      <c r="O393">
        <v>3160</v>
      </c>
      <c r="P393" s="2">
        <v>3150</v>
      </c>
      <c r="Q393" s="10" t="s">
        <v>3319</v>
      </c>
      <c r="S393" s="2"/>
      <c r="T393" s="2"/>
    </row>
    <row r="394" spans="1:21" x14ac:dyDescent="0.2">
      <c r="A394" t="s">
        <v>4861</v>
      </c>
      <c r="B394">
        <v>13009</v>
      </c>
      <c r="C394">
        <v>50</v>
      </c>
      <c r="D394" t="str">
        <f t="shared" si="29"/>
        <v>05000US13009</v>
      </c>
      <c r="E394" t="s">
        <v>415</v>
      </c>
      <c r="F394" t="str">
        <f t="shared" si="30"/>
        <v>Baldwin</v>
      </c>
      <c r="G394" t="str">
        <f t="shared" si="31"/>
        <v>Georgia</v>
      </c>
      <c r="H394">
        <v>45720</v>
      </c>
      <c r="I394">
        <v>45835</v>
      </c>
      <c r="J394">
        <v>45694</v>
      </c>
      <c r="K394">
        <v>45118</v>
      </c>
      <c r="L394">
        <v>46484</v>
      </c>
      <c r="M394">
        <v>46143</v>
      </c>
      <c r="N394">
        <v>45839</v>
      </c>
      <c r="O394">
        <v>45431</v>
      </c>
      <c r="P394" s="2">
        <v>45144</v>
      </c>
      <c r="Q394" s="10" t="s">
        <v>3317</v>
      </c>
      <c r="S394" s="2"/>
      <c r="T394" s="2"/>
    </row>
    <row r="395" spans="1:21" x14ac:dyDescent="0.2">
      <c r="A395" t="s">
        <v>4862</v>
      </c>
      <c r="B395">
        <v>13011</v>
      </c>
      <c r="C395">
        <v>50</v>
      </c>
      <c r="D395" t="str">
        <f t="shared" si="29"/>
        <v>05000US13011</v>
      </c>
      <c r="E395" t="s">
        <v>416</v>
      </c>
      <c r="F395" t="str">
        <f t="shared" si="30"/>
        <v>Banks</v>
      </c>
      <c r="G395" t="str">
        <f t="shared" si="31"/>
        <v>Georgia</v>
      </c>
      <c r="H395">
        <v>18395</v>
      </c>
      <c r="I395">
        <v>18395</v>
      </c>
      <c r="J395">
        <v>18408</v>
      </c>
      <c r="K395">
        <v>18335</v>
      </c>
      <c r="L395">
        <v>18233</v>
      </c>
      <c r="M395">
        <v>18299</v>
      </c>
      <c r="N395">
        <v>18284</v>
      </c>
      <c r="O395">
        <v>18468</v>
      </c>
      <c r="P395" s="2">
        <v>18397</v>
      </c>
      <c r="Q395" s="10" t="s">
        <v>3293</v>
      </c>
      <c r="S395" s="2"/>
      <c r="T395" s="2"/>
    </row>
    <row r="396" spans="1:21" x14ac:dyDescent="0.2">
      <c r="A396" t="s">
        <v>4863</v>
      </c>
      <c r="B396">
        <v>13013</v>
      </c>
      <c r="C396">
        <v>50</v>
      </c>
      <c r="D396" t="str">
        <f t="shared" si="29"/>
        <v>05000US13013</v>
      </c>
      <c r="E396" t="s">
        <v>417</v>
      </c>
      <c r="F396" t="str">
        <f t="shared" si="30"/>
        <v>Barrow</v>
      </c>
      <c r="G396" t="str">
        <f t="shared" si="31"/>
        <v>Georgia</v>
      </c>
      <c r="H396">
        <v>69367</v>
      </c>
      <c r="I396">
        <v>69367</v>
      </c>
      <c r="J396">
        <v>69694</v>
      </c>
      <c r="K396">
        <v>69860</v>
      </c>
      <c r="L396">
        <v>70161</v>
      </c>
      <c r="M396">
        <v>71325</v>
      </c>
      <c r="N396">
        <v>72982</v>
      </c>
      <c r="O396">
        <v>75107</v>
      </c>
      <c r="P396" s="2">
        <v>77126</v>
      </c>
      <c r="Q396" s="10" t="s">
        <v>3293</v>
      </c>
    </row>
    <row r="397" spans="1:21" x14ac:dyDescent="0.2">
      <c r="A397" t="s">
        <v>4864</v>
      </c>
      <c r="B397">
        <v>13015</v>
      </c>
      <c r="C397">
        <v>50</v>
      </c>
      <c r="D397" t="str">
        <f t="shared" si="29"/>
        <v>05000US13015</v>
      </c>
      <c r="E397" t="s">
        <v>418</v>
      </c>
      <c r="F397" t="str">
        <f t="shared" si="30"/>
        <v>Bartow</v>
      </c>
      <c r="G397" t="str">
        <f t="shared" si="31"/>
        <v>Georgia</v>
      </c>
      <c r="H397">
        <v>100157</v>
      </c>
      <c r="I397">
        <v>100155</v>
      </c>
      <c r="J397">
        <v>100135</v>
      </c>
      <c r="K397">
        <v>100297</v>
      </c>
      <c r="L397">
        <v>100488</v>
      </c>
      <c r="M397">
        <v>101206</v>
      </c>
      <c r="N397">
        <v>101675</v>
      </c>
      <c r="O397">
        <v>102533</v>
      </c>
      <c r="P397" s="2">
        <v>103807</v>
      </c>
      <c r="Q397" s="10" t="s">
        <v>3293</v>
      </c>
    </row>
    <row r="398" spans="1:21" x14ac:dyDescent="0.2">
      <c r="A398" t="s">
        <v>4865</v>
      </c>
      <c r="B398">
        <v>13017</v>
      </c>
      <c r="C398">
        <v>50</v>
      </c>
      <c r="D398" t="str">
        <f t="shared" si="29"/>
        <v>05000US13017</v>
      </c>
      <c r="E398" t="s">
        <v>419</v>
      </c>
      <c r="F398" t="str">
        <f t="shared" si="30"/>
        <v>Ben Hill</v>
      </c>
      <c r="G398" t="str">
        <f t="shared" si="31"/>
        <v>Georgia</v>
      </c>
      <c r="H398">
        <v>17634</v>
      </c>
      <c r="I398">
        <v>17634</v>
      </c>
      <c r="J398">
        <v>17638</v>
      </c>
      <c r="K398">
        <v>17575</v>
      </c>
      <c r="L398">
        <v>17570</v>
      </c>
      <c r="M398">
        <v>17417</v>
      </c>
      <c r="N398">
        <v>17440</v>
      </c>
      <c r="O398">
        <v>17354</v>
      </c>
      <c r="P398" s="2">
        <v>17243</v>
      </c>
      <c r="Q398" s="10" t="s">
        <v>3317</v>
      </c>
    </row>
    <row r="399" spans="1:21" x14ac:dyDescent="0.2">
      <c r="A399" t="s">
        <v>4866</v>
      </c>
      <c r="B399">
        <v>13019</v>
      </c>
      <c r="C399">
        <v>50</v>
      </c>
      <c r="D399" t="str">
        <f t="shared" si="29"/>
        <v>05000US13019</v>
      </c>
      <c r="E399" t="s">
        <v>420</v>
      </c>
      <c r="F399" t="str">
        <f t="shared" si="30"/>
        <v>Berrien</v>
      </c>
      <c r="G399" t="str">
        <f t="shared" si="31"/>
        <v>Georgia</v>
      </c>
      <c r="H399">
        <v>19286</v>
      </c>
      <c r="I399">
        <v>19286</v>
      </c>
      <c r="J399">
        <v>19343</v>
      </c>
      <c r="K399">
        <v>19377</v>
      </c>
      <c r="L399">
        <v>19160</v>
      </c>
      <c r="M399">
        <v>19022</v>
      </c>
      <c r="N399">
        <v>18790</v>
      </c>
      <c r="O399">
        <v>18966</v>
      </c>
      <c r="P399" s="2">
        <v>18993</v>
      </c>
      <c r="Q399" s="10" t="s">
        <v>3317</v>
      </c>
      <c r="S399" s="3"/>
      <c r="T399" s="2"/>
    </row>
    <row r="400" spans="1:21" x14ac:dyDescent="0.2">
      <c r="A400" t="s">
        <v>4867</v>
      </c>
      <c r="B400">
        <v>13021</v>
      </c>
      <c r="C400">
        <v>50</v>
      </c>
      <c r="D400" t="str">
        <f t="shared" si="29"/>
        <v>05000US13021</v>
      </c>
      <c r="E400" t="s">
        <v>421</v>
      </c>
      <c r="F400" t="str">
        <f t="shared" si="30"/>
        <v>Bibb</v>
      </c>
      <c r="G400" t="str">
        <f t="shared" si="31"/>
        <v>Georgia</v>
      </c>
      <c r="H400">
        <v>155547</v>
      </c>
      <c r="I400">
        <v>155514</v>
      </c>
      <c r="J400">
        <v>155587</v>
      </c>
      <c r="K400">
        <v>155781</v>
      </c>
      <c r="L400">
        <v>156189</v>
      </c>
      <c r="M400">
        <v>154566</v>
      </c>
      <c r="N400">
        <v>153914</v>
      </c>
      <c r="O400">
        <v>153540</v>
      </c>
      <c r="P400" s="2">
        <v>152760</v>
      </c>
      <c r="Q400" s="10" t="s">
        <v>3317</v>
      </c>
    </row>
    <row r="401" spans="1:20" x14ac:dyDescent="0.2">
      <c r="A401" t="s">
        <v>4868</v>
      </c>
      <c r="B401">
        <v>13023</v>
      </c>
      <c r="C401">
        <v>50</v>
      </c>
      <c r="D401" t="str">
        <f t="shared" si="29"/>
        <v>05000US13023</v>
      </c>
      <c r="E401" t="s">
        <v>422</v>
      </c>
      <c r="F401" t="str">
        <f t="shared" si="30"/>
        <v>Bleckley</v>
      </c>
      <c r="G401" t="str">
        <f t="shared" si="31"/>
        <v>Georgia</v>
      </c>
      <c r="H401">
        <v>13063</v>
      </c>
      <c r="I401">
        <v>13063</v>
      </c>
      <c r="J401">
        <v>13039</v>
      </c>
      <c r="K401">
        <v>13063</v>
      </c>
      <c r="L401">
        <v>12909</v>
      </c>
      <c r="M401">
        <v>12760</v>
      </c>
      <c r="N401">
        <v>12754</v>
      </c>
      <c r="O401">
        <v>12782</v>
      </c>
      <c r="P401" s="2">
        <v>12970</v>
      </c>
      <c r="Q401" s="11" t="s">
        <v>3317</v>
      </c>
    </row>
    <row r="402" spans="1:20" x14ac:dyDescent="0.2">
      <c r="A402" t="s">
        <v>4869</v>
      </c>
      <c r="B402">
        <v>13025</v>
      </c>
      <c r="C402">
        <v>50</v>
      </c>
      <c r="D402" t="str">
        <f t="shared" si="29"/>
        <v>05000US13025</v>
      </c>
      <c r="E402" t="s">
        <v>423</v>
      </c>
      <c r="F402" t="str">
        <f t="shared" si="30"/>
        <v>Brantley</v>
      </c>
      <c r="G402" t="str">
        <f t="shared" si="31"/>
        <v>Georgia</v>
      </c>
      <c r="H402">
        <v>18411</v>
      </c>
      <c r="I402">
        <v>18410</v>
      </c>
      <c r="J402">
        <v>18456</v>
      </c>
      <c r="K402">
        <v>18570</v>
      </c>
      <c r="L402">
        <v>18539</v>
      </c>
      <c r="M402">
        <v>18280</v>
      </c>
      <c r="N402">
        <v>18390</v>
      </c>
      <c r="O402">
        <v>18449</v>
      </c>
      <c r="P402" s="2">
        <v>18355</v>
      </c>
      <c r="Q402" s="10" t="s">
        <v>3317</v>
      </c>
    </row>
    <row r="403" spans="1:20" x14ac:dyDescent="0.2">
      <c r="A403" t="s">
        <v>4870</v>
      </c>
      <c r="B403">
        <v>13027</v>
      </c>
      <c r="C403">
        <v>50</v>
      </c>
      <c r="D403" t="str">
        <f t="shared" si="29"/>
        <v>05000US13027</v>
      </c>
      <c r="E403" t="s">
        <v>424</v>
      </c>
      <c r="F403" t="str">
        <f t="shared" si="30"/>
        <v>Brooks</v>
      </c>
      <c r="G403" t="str">
        <f t="shared" si="31"/>
        <v>Georgia</v>
      </c>
      <c r="H403">
        <v>16243</v>
      </c>
      <c r="I403">
        <v>16322</v>
      </c>
      <c r="J403">
        <v>16263</v>
      </c>
      <c r="K403">
        <v>15995</v>
      </c>
      <c r="L403">
        <v>15648</v>
      </c>
      <c r="M403">
        <v>15664</v>
      </c>
      <c r="N403">
        <v>15534</v>
      </c>
      <c r="O403">
        <v>15692</v>
      </c>
      <c r="P403" s="2">
        <v>15687</v>
      </c>
      <c r="Q403" s="10" t="s">
        <v>3319</v>
      </c>
    </row>
    <row r="404" spans="1:20" x14ac:dyDescent="0.2">
      <c r="A404" t="s">
        <v>4871</v>
      </c>
      <c r="B404">
        <v>13029</v>
      </c>
      <c r="C404">
        <v>50</v>
      </c>
      <c r="D404" t="str">
        <f t="shared" si="29"/>
        <v>05000US13029</v>
      </c>
      <c r="E404" t="s">
        <v>425</v>
      </c>
      <c r="F404" t="str">
        <f t="shared" si="30"/>
        <v>Bryan</v>
      </c>
      <c r="G404" t="str">
        <f t="shared" si="31"/>
        <v>Georgia</v>
      </c>
      <c r="H404">
        <v>30233</v>
      </c>
      <c r="I404">
        <v>30213</v>
      </c>
      <c r="J404">
        <v>30382</v>
      </c>
      <c r="K404">
        <v>31242</v>
      </c>
      <c r="L404">
        <v>32272</v>
      </c>
      <c r="M404">
        <v>33120</v>
      </c>
      <c r="N404">
        <v>33847</v>
      </c>
      <c r="O404">
        <v>35052</v>
      </c>
      <c r="P404" s="2">
        <v>36230</v>
      </c>
      <c r="Q404" s="10" t="s">
        <v>3269</v>
      </c>
    </row>
    <row r="405" spans="1:20" x14ac:dyDescent="0.2">
      <c r="A405" t="s">
        <v>4872</v>
      </c>
      <c r="B405">
        <v>13031</v>
      </c>
      <c r="C405">
        <v>50</v>
      </c>
      <c r="D405" t="str">
        <f t="shared" si="29"/>
        <v>05000US13031</v>
      </c>
      <c r="E405" t="s">
        <v>426</v>
      </c>
      <c r="F405" t="str">
        <f t="shared" si="30"/>
        <v>Bulloch</v>
      </c>
      <c r="G405" t="str">
        <f t="shared" si="31"/>
        <v>Georgia</v>
      </c>
      <c r="H405">
        <v>70217</v>
      </c>
      <c r="I405">
        <v>70251</v>
      </c>
      <c r="J405">
        <v>70580</v>
      </c>
      <c r="K405">
        <v>72653</v>
      </c>
      <c r="L405">
        <v>73162</v>
      </c>
      <c r="M405">
        <v>71873</v>
      </c>
      <c r="N405">
        <v>72735</v>
      </c>
      <c r="O405">
        <v>73213</v>
      </c>
      <c r="P405" s="2">
        <v>74722</v>
      </c>
      <c r="Q405" s="10" t="s">
        <v>3317</v>
      </c>
    </row>
    <row r="406" spans="1:20" x14ac:dyDescent="0.2">
      <c r="A406" t="s">
        <v>4873</v>
      </c>
      <c r="B406">
        <v>13033</v>
      </c>
      <c r="C406">
        <v>50</v>
      </c>
      <c r="D406" t="str">
        <f t="shared" si="29"/>
        <v>05000US13033</v>
      </c>
      <c r="E406" t="s">
        <v>427</v>
      </c>
      <c r="F406" t="str">
        <f t="shared" si="30"/>
        <v>Burke</v>
      </c>
      <c r="G406" t="str">
        <f t="shared" si="31"/>
        <v>Georgia</v>
      </c>
      <c r="H406">
        <v>23316</v>
      </c>
      <c r="I406">
        <v>23316</v>
      </c>
      <c r="J406">
        <v>23338</v>
      </c>
      <c r="K406">
        <v>23565</v>
      </c>
      <c r="L406">
        <v>23131</v>
      </c>
      <c r="M406">
        <v>22918</v>
      </c>
      <c r="N406">
        <v>22709</v>
      </c>
      <c r="O406">
        <v>22742</v>
      </c>
      <c r="P406" s="2">
        <v>22688</v>
      </c>
      <c r="Q406" s="10" t="s">
        <v>3317</v>
      </c>
    </row>
    <row r="407" spans="1:20" x14ac:dyDescent="0.2">
      <c r="A407" t="s">
        <v>4874</v>
      </c>
      <c r="B407">
        <v>13035</v>
      </c>
      <c r="C407">
        <v>50</v>
      </c>
      <c r="D407" t="str">
        <f t="shared" si="29"/>
        <v>05000US13035</v>
      </c>
      <c r="E407" t="s">
        <v>428</v>
      </c>
      <c r="F407" t="str">
        <f t="shared" si="30"/>
        <v>Butts</v>
      </c>
      <c r="G407" t="str">
        <f t="shared" si="31"/>
        <v>Georgia</v>
      </c>
      <c r="H407">
        <v>23655</v>
      </c>
      <c r="I407">
        <v>23655</v>
      </c>
      <c r="J407">
        <v>23743</v>
      </c>
      <c r="K407">
        <v>23565</v>
      </c>
      <c r="L407">
        <v>23426</v>
      </c>
      <c r="M407">
        <v>23225</v>
      </c>
      <c r="N407">
        <v>23377</v>
      </c>
      <c r="O407">
        <v>23548</v>
      </c>
      <c r="P407" s="2">
        <v>23817</v>
      </c>
      <c r="Q407" s="10" t="s">
        <v>3293</v>
      </c>
    </row>
    <row r="408" spans="1:20" x14ac:dyDescent="0.2">
      <c r="A408" t="s">
        <v>4875</v>
      </c>
      <c r="B408">
        <v>13037</v>
      </c>
      <c r="C408">
        <v>50</v>
      </c>
      <c r="D408" t="str">
        <f t="shared" si="29"/>
        <v>05000US13037</v>
      </c>
      <c r="E408" t="s">
        <v>429</v>
      </c>
      <c r="F408" t="str">
        <f t="shared" si="30"/>
        <v>Calhoun</v>
      </c>
      <c r="G408" t="str">
        <f t="shared" si="31"/>
        <v>Georgia</v>
      </c>
      <c r="H408">
        <v>6694</v>
      </c>
      <c r="I408">
        <v>6694</v>
      </c>
      <c r="J408">
        <v>6704</v>
      </c>
      <c r="K408">
        <v>6544</v>
      </c>
      <c r="L408">
        <v>6489</v>
      </c>
      <c r="M408">
        <v>6513</v>
      </c>
      <c r="N408">
        <v>6423</v>
      </c>
      <c r="O408">
        <v>6465</v>
      </c>
      <c r="P408" s="2">
        <v>6324</v>
      </c>
      <c r="Q408" s="10" t="s">
        <v>3319</v>
      </c>
    </row>
    <row r="409" spans="1:20" x14ac:dyDescent="0.2">
      <c r="A409" t="s">
        <v>4876</v>
      </c>
      <c r="B409">
        <v>13039</v>
      </c>
      <c r="C409">
        <v>50</v>
      </c>
      <c r="D409" t="str">
        <f t="shared" si="29"/>
        <v>05000US13039</v>
      </c>
      <c r="E409" t="s">
        <v>430</v>
      </c>
      <c r="F409" t="str">
        <f t="shared" si="30"/>
        <v>Camden</v>
      </c>
      <c r="G409" t="str">
        <f t="shared" si="31"/>
        <v>Georgia</v>
      </c>
      <c r="H409">
        <v>50513</v>
      </c>
      <c r="I409">
        <v>50513</v>
      </c>
      <c r="J409">
        <v>50666</v>
      </c>
      <c r="K409">
        <v>50323</v>
      </c>
      <c r="L409">
        <v>51407</v>
      </c>
      <c r="M409">
        <v>51490</v>
      </c>
      <c r="N409">
        <v>52012</v>
      </c>
      <c r="O409">
        <v>52543</v>
      </c>
      <c r="P409" s="2">
        <v>53008</v>
      </c>
      <c r="Q409" s="10" t="s">
        <v>3269</v>
      </c>
    </row>
    <row r="410" spans="1:20" x14ac:dyDescent="0.2">
      <c r="A410" t="s">
        <v>4877</v>
      </c>
      <c r="B410">
        <v>13043</v>
      </c>
      <c r="C410">
        <v>50</v>
      </c>
      <c r="D410" t="str">
        <f t="shared" si="29"/>
        <v>05000US13043</v>
      </c>
      <c r="E410" t="s">
        <v>431</v>
      </c>
      <c r="F410" t="str">
        <f t="shared" si="30"/>
        <v>Candler</v>
      </c>
      <c r="G410" t="str">
        <f t="shared" si="31"/>
        <v>Georgia</v>
      </c>
      <c r="H410">
        <v>10998</v>
      </c>
      <c r="I410">
        <v>10995</v>
      </c>
      <c r="J410">
        <v>11015</v>
      </c>
      <c r="K410">
        <v>11234</v>
      </c>
      <c r="L410">
        <v>11126</v>
      </c>
      <c r="M410">
        <v>10951</v>
      </c>
      <c r="N410">
        <v>10888</v>
      </c>
      <c r="O410">
        <v>10935</v>
      </c>
      <c r="P410" s="2">
        <v>10910</v>
      </c>
      <c r="Q410" s="10" t="s">
        <v>3317</v>
      </c>
      <c r="S410" s="2"/>
    </row>
    <row r="411" spans="1:20" x14ac:dyDescent="0.2">
      <c r="A411" t="s">
        <v>4878</v>
      </c>
      <c r="B411">
        <v>13045</v>
      </c>
      <c r="C411">
        <v>50</v>
      </c>
      <c r="D411" t="str">
        <f t="shared" si="29"/>
        <v>05000US13045</v>
      </c>
      <c r="E411" t="s">
        <v>432</v>
      </c>
      <c r="F411" t="str">
        <f t="shared" si="30"/>
        <v>Carroll</v>
      </c>
      <c r="G411" t="str">
        <f t="shared" si="31"/>
        <v>Georgia</v>
      </c>
      <c r="H411">
        <v>110527</v>
      </c>
      <c r="I411">
        <v>110591</v>
      </c>
      <c r="J411">
        <v>110698</v>
      </c>
      <c r="K411">
        <v>110706</v>
      </c>
      <c r="L411">
        <v>111444</v>
      </c>
      <c r="M411">
        <v>112333</v>
      </c>
      <c r="N411">
        <v>114052</v>
      </c>
      <c r="O411">
        <v>114689</v>
      </c>
      <c r="P411" s="2">
        <v>116261</v>
      </c>
      <c r="Q411" s="10" t="s">
        <v>3293</v>
      </c>
      <c r="S411" s="2"/>
      <c r="T411" s="2"/>
    </row>
    <row r="412" spans="1:20" x14ac:dyDescent="0.2">
      <c r="A412" t="s">
        <v>4879</v>
      </c>
      <c r="B412">
        <v>13047</v>
      </c>
      <c r="C412">
        <v>50</v>
      </c>
      <c r="D412" t="str">
        <f t="shared" si="29"/>
        <v>05000US13047</v>
      </c>
      <c r="E412" t="s">
        <v>433</v>
      </c>
      <c r="F412" t="str">
        <f t="shared" si="30"/>
        <v>Catoosa</v>
      </c>
      <c r="G412" t="str">
        <f t="shared" si="31"/>
        <v>Georgia</v>
      </c>
      <c r="H412">
        <v>63942</v>
      </c>
      <c r="I412">
        <v>63936</v>
      </c>
      <c r="J412">
        <v>64033</v>
      </c>
      <c r="K412">
        <v>64864</v>
      </c>
      <c r="L412">
        <v>65004</v>
      </c>
      <c r="M412">
        <v>65343</v>
      </c>
      <c r="N412">
        <v>65585</v>
      </c>
      <c r="O412">
        <v>65897</v>
      </c>
      <c r="P412" s="2">
        <v>66398</v>
      </c>
      <c r="Q412" s="10" t="s">
        <v>3311</v>
      </c>
      <c r="S412" s="3"/>
      <c r="T412" s="2"/>
    </row>
    <row r="413" spans="1:20" x14ac:dyDescent="0.2">
      <c r="A413" t="s">
        <v>4880</v>
      </c>
      <c r="B413">
        <v>13049</v>
      </c>
      <c r="C413">
        <v>50</v>
      </c>
      <c r="D413" t="str">
        <f t="shared" si="29"/>
        <v>05000US13049</v>
      </c>
      <c r="E413" t="s">
        <v>434</v>
      </c>
      <c r="F413" t="str">
        <f t="shared" si="30"/>
        <v>Charlton</v>
      </c>
      <c r="G413" t="str">
        <f t="shared" si="31"/>
        <v>Georgia</v>
      </c>
      <c r="H413">
        <v>12171</v>
      </c>
      <c r="I413">
        <v>12171</v>
      </c>
      <c r="J413">
        <v>12838</v>
      </c>
      <c r="K413">
        <v>13433</v>
      </c>
      <c r="L413">
        <v>13332</v>
      </c>
      <c r="M413">
        <v>13083</v>
      </c>
      <c r="N413">
        <v>12921</v>
      </c>
      <c r="O413">
        <v>13009</v>
      </c>
      <c r="P413" s="2">
        <v>12497</v>
      </c>
      <c r="Q413" s="10" t="s">
        <v>3269</v>
      </c>
    </row>
    <row r="414" spans="1:20" x14ac:dyDescent="0.2">
      <c r="A414" t="s">
        <v>4881</v>
      </c>
      <c r="B414">
        <v>13051</v>
      </c>
      <c r="C414">
        <v>50</v>
      </c>
      <c r="D414" t="str">
        <f t="shared" si="29"/>
        <v>05000US13051</v>
      </c>
      <c r="E414" t="s">
        <v>435</v>
      </c>
      <c r="F414" t="str">
        <f t="shared" si="30"/>
        <v>Chatham</v>
      </c>
      <c r="G414" t="str">
        <f t="shared" si="31"/>
        <v>Georgia</v>
      </c>
      <c r="H414">
        <v>265128</v>
      </c>
      <c r="I414">
        <v>265128</v>
      </c>
      <c r="J414">
        <v>265894</v>
      </c>
      <c r="K414">
        <v>271863</v>
      </c>
      <c r="L414">
        <v>276521</v>
      </c>
      <c r="M414">
        <v>277992</v>
      </c>
      <c r="N414">
        <v>282849</v>
      </c>
      <c r="O414">
        <v>286622</v>
      </c>
      <c r="P414" s="2">
        <v>289082</v>
      </c>
      <c r="Q414" s="10" t="s">
        <v>3269</v>
      </c>
    </row>
    <row r="415" spans="1:20" x14ac:dyDescent="0.2">
      <c r="A415" t="s">
        <v>4882</v>
      </c>
      <c r="B415">
        <v>13053</v>
      </c>
      <c r="C415">
        <v>50</v>
      </c>
      <c r="D415" t="str">
        <f t="shared" si="29"/>
        <v>05000US13053</v>
      </c>
      <c r="E415" t="s">
        <v>436</v>
      </c>
      <c r="F415" t="str">
        <f t="shared" si="30"/>
        <v>Chattahoochee</v>
      </c>
      <c r="G415" t="str">
        <f t="shared" si="31"/>
        <v>Georgia</v>
      </c>
      <c r="H415">
        <v>11267</v>
      </c>
      <c r="I415">
        <v>11267</v>
      </c>
      <c r="J415">
        <v>11178</v>
      </c>
      <c r="K415">
        <v>11317</v>
      </c>
      <c r="L415">
        <v>12632</v>
      </c>
      <c r="M415">
        <v>12436</v>
      </c>
      <c r="N415">
        <v>11956</v>
      </c>
      <c r="O415">
        <v>11462</v>
      </c>
      <c r="P415" s="2">
        <v>10922</v>
      </c>
      <c r="Q415" s="11" t="s">
        <v>3319</v>
      </c>
    </row>
    <row r="416" spans="1:20" x14ac:dyDescent="0.2">
      <c r="A416" t="s">
        <v>4883</v>
      </c>
      <c r="B416">
        <v>13055</v>
      </c>
      <c r="C416">
        <v>50</v>
      </c>
      <c r="D416" t="str">
        <f t="shared" si="29"/>
        <v>05000US13055</v>
      </c>
      <c r="E416" t="s">
        <v>437</v>
      </c>
      <c r="F416" t="str">
        <f t="shared" si="30"/>
        <v>Chattooga</v>
      </c>
      <c r="G416" t="str">
        <f t="shared" si="31"/>
        <v>Georgia</v>
      </c>
      <c r="H416">
        <v>26015</v>
      </c>
      <c r="I416">
        <v>26015</v>
      </c>
      <c r="J416">
        <v>25956</v>
      </c>
      <c r="K416">
        <v>25683</v>
      </c>
      <c r="L416">
        <v>25629</v>
      </c>
      <c r="M416">
        <v>25045</v>
      </c>
      <c r="N416">
        <v>24849</v>
      </c>
      <c r="O416">
        <v>24882</v>
      </c>
      <c r="P416" s="2">
        <v>24824</v>
      </c>
      <c r="Q416" s="10" t="s">
        <v>3317</v>
      </c>
    </row>
    <row r="417" spans="1:20" x14ac:dyDescent="0.2">
      <c r="A417" t="s">
        <v>4884</v>
      </c>
      <c r="B417">
        <v>13057</v>
      </c>
      <c r="C417">
        <v>50</v>
      </c>
      <c r="D417" t="str">
        <f t="shared" si="29"/>
        <v>05000US13057</v>
      </c>
      <c r="E417" t="s">
        <v>438</v>
      </c>
      <c r="F417" t="str">
        <f t="shared" si="30"/>
        <v>Cherokee</v>
      </c>
      <c r="G417" t="str">
        <f t="shared" si="31"/>
        <v>Georgia</v>
      </c>
      <c r="H417">
        <v>214346</v>
      </c>
      <c r="I417">
        <v>214346</v>
      </c>
      <c r="J417">
        <v>215196</v>
      </c>
      <c r="K417">
        <v>217737</v>
      </c>
      <c r="L417">
        <v>220788</v>
      </c>
      <c r="M417">
        <v>224481</v>
      </c>
      <c r="N417">
        <v>230578</v>
      </c>
      <c r="O417">
        <v>235609</v>
      </c>
      <c r="P417" s="2">
        <v>241689</v>
      </c>
      <c r="Q417" s="10" t="s">
        <v>3293</v>
      </c>
    </row>
    <row r="418" spans="1:20" x14ac:dyDescent="0.2">
      <c r="A418" t="s">
        <v>4885</v>
      </c>
      <c r="B418">
        <v>13059</v>
      </c>
      <c r="C418">
        <v>50</v>
      </c>
      <c r="D418" t="str">
        <f t="shared" si="29"/>
        <v>05000US13059</v>
      </c>
      <c r="E418" t="s">
        <v>439</v>
      </c>
      <c r="F418" t="str">
        <f t="shared" si="30"/>
        <v>Clarke</v>
      </c>
      <c r="G418" t="str">
        <f t="shared" si="31"/>
        <v>Georgia</v>
      </c>
      <c r="H418">
        <v>116714</v>
      </c>
      <c r="I418">
        <v>116707</v>
      </c>
      <c r="J418">
        <v>117471</v>
      </c>
      <c r="K418">
        <v>118450</v>
      </c>
      <c r="L418">
        <v>120174</v>
      </c>
      <c r="M418">
        <v>121040</v>
      </c>
      <c r="N418">
        <v>120634</v>
      </c>
      <c r="O418">
        <v>123629</v>
      </c>
      <c r="P418" s="2">
        <v>124707</v>
      </c>
      <c r="Q418" s="10" t="s">
        <v>3293</v>
      </c>
    </row>
    <row r="419" spans="1:20" x14ac:dyDescent="0.2">
      <c r="A419" t="s">
        <v>4886</v>
      </c>
      <c r="B419">
        <v>13061</v>
      </c>
      <c r="C419">
        <v>50</v>
      </c>
      <c r="D419" t="str">
        <f t="shared" si="29"/>
        <v>05000US13061</v>
      </c>
      <c r="E419" t="s">
        <v>440</v>
      </c>
      <c r="F419" t="str">
        <f t="shared" si="30"/>
        <v>Clay</v>
      </c>
      <c r="G419" t="str">
        <f t="shared" si="31"/>
        <v>Georgia</v>
      </c>
      <c r="H419">
        <v>3183</v>
      </c>
      <c r="I419">
        <v>3183</v>
      </c>
      <c r="J419">
        <v>3161</v>
      </c>
      <c r="K419">
        <v>3155</v>
      </c>
      <c r="L419">
        <v>3104</v>
      </c>
      <c r="M419">
        <v>3037</v>
      </c>
      <c r="N419">
        <v>3100</v>
      </c>
      <c r="O419">
        <v>3080</v>
      </c>
      <c r="P419" s="2">
        <v>3020</v>
      </c>
      <c r="Q419" s="10" t="s">
        <v>3319</v>
      </c>
    </row>
    <row r="420" spans="1:20" x14ac:dyDescent="0.2">
      <c r="A420" t="s">
        <v>4887</v>
      </c>
      <c r="B420">
        <v>13063</v>
      </c>
      <c r="C420">
        <v>50</v>
      </c>
      <c r="D420" t="str">
        <f t="shared" si="29"/>
        <v>05000US13063</v>
      </c>
      <c r="E420" t="s">
        <v>441</v>
      </c>
      <c r="F420" t="str">
        <f t="shared" si="30"/>
        <v>Clayton</v>
      </c>
      <c r="G420" t="str">
        <f t="shared" si="31"/>
        <v>Georgia</v>
      </c>
      <c r="H420">
        <v>259424</v>
      </c>
      <c r="I420">
        <v>259470</v>
      </c>
      <c r="J420">
        <v>259819</v>
      </c>
      <c r="K420">
        <v>262721</v>
      </c>
      <c r="L420">
        <v>266073</v>
      </c>
      <c r="M420">
        <v>264668</v>
      </c>
      <c r="N420">
        <v>267576</v>
      </c>
      <c r="O420">
        <v>273567</v>
      </c>
      <c r="P420" s="2">
        <v>279462</v>
      </c>
      <c r="Q420" s="10" t="s">
        <v>3293</v>
      </c>
    </row>
    <row r="421" spans="1:20" x14ac:dyDescent="0.2">
      <c r="A421" t="s">
        <v>4888</v>
      </c>
      <c r="B421">
        <v>13065</v>
      </c>
      <c r="C421">
        <v>50</v>
      </c>
      <c r="D421" t="str">
        <f t="shared" si="29"/>
        <v>05000US13065</v>
      </c>
      <c r="E421" t="s">
        <v>442</v>
      </c>
      <c r="F421" t="str">
        <f t="shared" si="30"/>
        <v>Clinch</v>
      </c>
      <c r="G421" t="str">
        <f t="shared" si="31"/>
        <v>Georgia</v>
      </c>
      <c r="H421">
        <v>6798</v>
      </c>
      <c r="I421">
        <v>6798</v>
      </c>
      <c r="J421">
        <v>6779</v>
      </c>
      <c r="K421">
        <v>6747</v>
      </c>
      <c r="L421">
        <v>6732</v>
      </c>
      <c r="M421">
        <v>6798</v>
      </c>
      <c r="N421">
        <v>6824</v>
      </c>
      <c r="O421">
        <v>6885</v>
      </c>
      <c r="P421" s="2">
        <v>6829</v>
      </c>
      <c r="Q421" s="10" t="s">
        <v>3317</v>
      </c>
    </row>
    <row r="422" spans="1:20" x14ac:dyDescent="0.2">
      <c r="A422" t="s">
        <v>4889</v>
      </c>
      <c r="B422">
        <v>13067</v>
      </c>
      <c r="C422">
        <v>50</v>
      </c>
      <c r="D422" t="str">
        <f t="shared" si="29"/>
        <v>05000US13067</v>
      </c>
      <c r="E422" t="s">
        <v>443</v>
      </c>
      <c r="F422" t="str">
        <f t="shared" si="30"/>
        <v>Cobb</v>
      </c>
      <c r="G422" t="str">
        <f t="shared" si="31"/>
        <v>Georgia</v>
      </c>
      <c r="H422">
        <v>688078</v>
      </c>
      <c r="I422">
        <v>688070</v>
      </c>
      <c r="J422">
        <v>689697</v>
      </c>
      <c r="K422">
        <v>697552</v>
      </c>
      <c r="L422">
        <v>707629</v>
      </c>
      <c r="M422">
        <v>716873</v>
      </c>
      <c r="N422">
        <v>729146</v>
      </c>
      <c r="O422">
        <v>740144</v>
      </c>
      <c r="P422" s="2">
        <v>748150</v>
      </c>
      <c r="Q422" s="10" t="s">
        <v>3293</v>
      </c>
    </row>
    <row r="423" spans="1:20" x14ac:dyDescent="0.2">
      <c r="A423" t="s">
        <v>4890</v>
      </c>
      <c r="B423">
        <v>13069</v>
      </c>
      <c r="C423">
        <v>50</v>
      </c>
      <c r="D423" t="str">
        <f t="shared" si="29"/>
        <v>05000US13069</v>
      </c>
      <c r="E423" t="s">
        <v>444</v>
      </c>
      <c r="F423" t="str">
        <f t="shared" si="30"/>
        <v>Coffee</v>
      </c>
      <c r="G423" t="str">
        <f t="shared" si="31"/>
        <v>Georgia</v>
      </c>
      <c r="H423">
        <v>42356</v>
      </c>
      <c r="I423">
        <v>42356</v>
      </c>
      <c r="J423">
        <v>42722</v>
      </c>
      <c r="K423">
        <v>42981</v>
      </c>
      <c r="L423">
        <v>43140</v>
      </c>
      <c r="M423">
        <v>43096</v>
      </c>
      <c r="N423">
        <v>42891</v>
      </c>
      <c r="O423">
        <v>43071</v>
      </c>
      <c r="P423" s="2">
        <v>43012</v>
      </c>
      <c r="Q423" s="10" t="s">
        <v>3317</v>
      </c>
    </row>
    <row r="424" spans="1:20" x14ac:dyDescent="0.2">
      <c r="A424" t="s">
        <v>4891</v>
      </c>
      <c r="B424">
        <v>13071</v>
      </c>
      <c r="C424">
        <v>50</v>
      </c>
      <c r="D424" t="str">
        <f t="shared" si="29"/>
        <v>05000US13071</v>
      </c>
      <c r="E424" t="s">
        <v>445</v>
      </c>
      <c r="F424" t="str">
        <f t="shared" si="30"/>
        <v>Colquitt</v>
      </c>
      <c r="G424" t="str">
        <f t="shared" si="31"/>
        <v>Georgia</v>
      </c>
      <c r="H424">
        <v>45498</v>
      </c>
      <c r="I424">
        <v>45497</v>
      </c>
      <c r="J424">
        <v>45641</v>
      </c>
      <c r="K424">
        <v>45840</v>
      </c>
      <c r="L424">
        <v>46163</v>
      </c>
      <c r="M424">
        <v>46300</v>
      </c>
      <c r="N424">
        <v>46085</v>
      </c>
      <c r="O424">
        <v>45755</v>
      </c>
      <c r="P424" s="2">
        <v>45708</v>
      </c>
      <c r="Q424" s="10" t="s">
        <v>3319</v>
      </c>
    </row>
    <row r="425" spans="1:20" x14ac:dyDescent="0.2">
      <c r="A425" t="s">
        <v>4892</v>
      </c>
      <c r="B425">
        <v>13073</v>
      </c>
      <c r="C425">
        <v>50</v>
      </c>
      <c r="D425" t="str">
        <f t="shared" si="29"/>
        <v>05000US13073</v>
      </c>
      <c r="E425" t="s">
        <v>446</v>
      </c>
      <c r="F425" t="str">
        <f t="shared" si="30"/>
        <v>Columbia</v>
      </c>
      <c r="G425" t="str">
        <f t="shared" si="31"/>
        <v>Georgia</v>
      </c>
      <c r="H425">
        <v>124053</v>
      </c>
      <c r="I425">
        <v>124059</v>
      </c>
      <c r="J425">
        <v>124986</v>
      </c>
      <c r="K425">
        <v>128767</v>
      </c>
      <c r="L425">
        <v>132518</v>
      </c>
      <c r="M425">
        <v>136190</v>
      </c>
      <c r="N425">
        <v>139281</v>
      </c>
      <c r="O425">
        <v>144080</v>
      </c>
      <c r="P425" s="2">
        <v>147450</v>
      </c>
      <c r="Q425" s="10" t="s">
        <v>3317</v>
      </c>
      <c r="S425" s="2"/>
      <c r="T425" s="2"/>
    </row>
    <row r="426" spans="1:20" x14ac:dyDescent="0.2">
      <c r="A426" t="s">
        <v>4893</v>
      </c>
      <c r="B426">
        <v>13075</v>
      </c>
      <c r="C426">
        <v>50</v>
      </c>
      <c r="D426" t="str">
        <f t="shared" si="29"/>
        <v>05000US13075</v>
      </c>
      <c r="E426" t="s">
        <v>447</v>
      </c>
      <c r="F426" t="str">
        <f t="shared" si="30"/>
        <v>Cook</v>
      </c>
      <c r="G426" t="str">
        <f t="shared" si="31"/>
        <v>Georgia</v>
      </c>
      <c r="H426">
        <v>17212</v>
      </c>
      <c r="I426">
        <v>17212</v>
      </c>
      <c r="J426">
        <v>17209</v>
      </c>
      <c r="K426">
        <v>17003</v>
      </c>
      <c r="L426">
        <v>16908</v>
      </c>
      <c r="M426">
        <v>17061</v>
      </c>
      <c r="N426">
        <v>17296</v>
      </c>
      <c r="O426">
        <v>17085</v>
      </c>
      <c r="P426" s="2">
        <v>17167</v>
      </c>
      <c r="Q426" s="10" t="s">
        <v>3317</v>
      </c>
      <c r="S426" s="2"/>
      <c r="T426" s="2"/>
    </row>
    <row r="427" spans="1:20" x14ac:dyDescent="0.2">
      <c r="A427" t="s">
        <v>4894</v>
      </c>
      <c r="B427">
        <v>13077</v>
      </c>
      <c r="C427">
        <v>50</v>
      </c>
      <c r="D427" t="str">
        <f t="shared" si="29"/>
        <v>05000US13077</v>
      </c>
      <c r="E427" t="s">
        <v>448</v>
      </c>
      <c r="F427" t="str">
        <f t="shared" si="30"/>
        <v>Coweta</v>
      </c>
      <c r="G427" t="str">
        <f t="shared" si="31"/>
        <v>Georgia</v>
      </c>
      <c r="H427">
        <v>127317</v>
      </c>
      <c r="I427">
        <v>127317</v>
      </c>
      <c r="J427">
        <v>127902</v>
      </c>
      <c r="K427">
        <v>129429</v>
      </c>
      <c r="L427">
        <v>130793</v>
      </c>
      <c r="M427">
        <v>133091</v>
      </c>
      <c r="N427">
        <v>135435</v>
      </c>
      <c r="O427">
        <v>138278</v>
      </c>
      <c r="P427" s="2">
        <v>140526</v>
      </c>
      <c r="Q427" s="10" t="s">
        <v>3293</v>
      </c>
      <c r="S427" s="2"/>
      <c r="T427" s="2"/>
    </row>
    <row r="428" spans="1:20" x14ac:dyDescent="0.2">
      <c r="A428" t="s">
        <v>4895</v>
      </c>
      <c r="B428">
        <v>13079</v>
      </c>
      <c r="C428">
        <v>50</v>
      </c>
      <c r="D428" t="str">
        <f t="shared" si="29"/>
        <v>05000US13079</v>
      </c>
      <c r="E428" t="s">
        <v>449</v>
      </c>
      <c r="F428" t="str">
        <f t="shared" si="30"/>
        <v>Crawford</v>
      </c>
      <c r="G428" t="str">
        <f t="shared" si="31"/>
        <v>Georgia</v>
      </c>
      <c r="H428">
        <v>12630</v>
      </c>
      <c r="I428">
        <v>12630</v>
      </c>
      <c r="J428">
        <v>12614</v>
      </c>
      <c r="K428">
        <v>12636</v>
      </c>
      <c r="L428">
        <v>12659</v>
      </c>
      <c r="M428">
        <v>12543</v>
      </c>
      <c r="N428">
        <v>12479</v>
      </c>
      <c r="O428">
        <v>12411</v>
      </c>
      <c r="P428" s="2">
        <v>12322</v>
      </c>
      <c r="Q428" s="10" t="s">
        <v>3317</v>
      </c>
      <c r="S428" s="2"/>
      <c r="T428" s="2"/>
    </row>
    <row r="429" spans="1:20" x14ac:dyDescent="0.2">
      <c r="A429" t="s">
        <v>4896</v>
      </c>
      <c r="B429">
        <v>13081</v>
      </c>
      <c r="C429">
        <v>50</v>
      </c>
      <c r="D429" t="str">
        <f t="shared" si="29"/>
        <v>05000US13081</v>
      </c>
      <c r="E429" t="s">
        <v>450</v>
      </c>
      <c r="F429" t="str">
        <f t="shared" si="30"/>
        <v>Crisp</v>
      </c>
      <c r="G429" t="str">
        <f t="shared" si="31"/>
        <v>Georgia</v>
      </c>
      <c r="H429">
        <v>23439</v>
      </c>
      <c r="I429">
        <v>23439</v>
      </c>
      <c r="J429">
        <v>23407</v>
      </c>
      <c r="K429">
        <v>23723</v>
      </c>
      <c r="L429">
        <v>23555</v>
      </c>
      <c r="M429">
        <v>23230</v>
      </c>
      <c r="N429">
        <v>22950</v>
      </c>
      <c r="O429">
        <v>22850</v>
      </c>
      <c r="P429" s="2">
        <v>22721</v>
      </c>
      <c r="Q429" s="11" t="s">
        <v>3319</v>
      </c>
      <c r="S429" s="2"/>
      <c r="T429" s="2"/>
    </row>
    <row r="430" spans="1:20" x14ac:dyDescent="0.2">
      <c r="A430" t="s">
        <v>4897</v>
      </c>
      <c r="B430">
        <v>13083</v>
      </c>
      <c r="C430">
        <v>50</v>
      </c>
      <c r="D430" t="str">
        <f t="shared" si="29"/>
        <v>05000US13083</v>
      </c>
      <c r="E430" t="s">
        <v>451</v>
      </c>
      <c r="F430" t="str">
        <f t="shared" si="30"/>
        <v>Dade</v>
      </c>
      <c r="G430" t="str">
        <f t="shared" si="31"/>
        <v>Georgia</v>
      </c>
      <c r="H430">
        <v>16633</v>
      </c>
      <c r="I430">
        <v>16633</v>
      </c>
      <c r="J430">
        <v>16612</v>
      </c>
      <c r="K430">
        <v>16583</v>
      </c>
      <c r="L430">
        <v>16534</v>
      </c>
      <c r="M430">
        <v>16463</v>
      </c>
      <c r="N430">
        <v>16326</v>
      </c>
      <c r="O430">
        <v>16202</v>
      </c>
      <c r="P430" s="2">
        <v>16257</v>
      </c>
      <c r="Q430" s="10" t="s">
        <v>3311</v>
      </c>
      <c r="S430" s="2"/>
      <c r="T430" s="2"/>
    </row>
    <row r="431" spans="1:20" x14ac:dyDescent="0.2">
      <c r="A431" t="s">
        <v>4898</v>
      </c>
      <c r="B431">
        <v>13085</v>
      </c>
      <c r="C431">
        <v>50</v>
      </c>
      <c r="D431" t="str">
        <f t="shared" si="29"/>
        <v>05000US13085</v>
      </c>
      <c r="E431" t="s">
        <v>452</v>
      </c>
      <c r="F431" t="str">
        <f t="shared" si="30"/>
        <v>Dawson</v>
      </c>
      <c r="G431" t="str">
        <f t="shared" si="31"/>
        <v>Georgia</v>
      </c>
      <c r="H431">
        <v>22330</v>
      </c>
      <c r="I431">
        <v>22339</v>
      </c>
      <c r="J431">
        <v>22287</v>
      </c>
      <c r="K431">
        <v>22209</v>
      </c>
      <c r="L431">
        <v>22371</v>
      </c>
      <c r="M431">
        <v>22574</v>
      </c>
      <c r="N431">
        <v>22891</v>
      </c>
      <c r="O431">
        <v>23256</v>
      </c>
      <c r="P431" s="2">
        <v>23604</v>
      </c>
      <c r="Q431" s="10" t="s">
        <v>3293</v>
      </c>
    </row>
    <row r="432" spans="1:20" x14ac:dyDescent="0.2">
      <c r="A432" t="s">
        <v>4899</v>
      </c>
      <c r="B432">
        <v>13087</v>
      </c>
      <c r="C432">
        <v>50</v>
      </c>
      <c r="D432" t="str">
        <f t="shared" si="29"/>
        <v>05000US13087</v>
      </c>
      <c r="E432" t="s">
        <v>453</v>
      </c>
      <c r="F432" t="str">
        <f t="shared" si="30"/>
        <v>Decatur</v>
      </c>
      <c r="G432" t="str">
        <f t="shared" si="31"/>
        <v>Georgia</v>
      </c>
      <c r="H432">
        <v>27842</v>
      </c>
      <c r="I432">
        <v>27842</v>
      </c>
      <c r="J432">
        <v>27810</v>
      </c>
      <c r="K432">
        <v>27669</v>
      </c>
      <c r="L432">
        <v>27494</v>
      </c>
      <c r="M432">
        <v>27417</v>
      </c>
      <c r="N432">
        <v>27269</v>
      </c>
      <c r="O432">
        <v>27183</v>
      </c>
      <c r="P432" s="2">
        <v>26822</v>
      </c>
      <c r="Q432" s="10" t="s">
        <v>3319</v>
      </c>
    </row>
    <row r="433" spans="1:19" x14ac:dyDescent="0.2">
      <c r="A433" t="s">
        <v>4900</v>
      </c>
      <c r="B433">
        <v>13089</v>
      </c>
      <c r="C433">
        <v>50</v>
      </c>
      <c r="D433" t="str">
        <f t="shared" si="29"/>
        <v>05000US13089</v>
      </c>
      <c r="E433" t="s">
        <v>454</v>
      </c>
      <c r="F433" t="str">
        <f t="shared" si="30"/>
        <v>DeKalb</v>
      </c>
      <c r="G433" t="str">
        <f t="shared" si="31"/>
        <v>Georgia</v>
      </c>
      <c r="H433">
        <v>691893</v>
      </c>
      <c r="I433">
        <v>691992</v>
      </c>
      <c r="J433">
        <v>692687</v>
      </c>
      <c r="K433">
        <v>698342</v>
      </c>
      <c r="L433">
        <v>708800</v>
      </c>
      <c r="M433">
        <v>715014</v>
      </c>
      <c r="N433">
        <v>722615</v>
      </c>
      <c r="O433">
        <v>732758</v>
      </c>
      <c r="P433" s="2">
        <v>740321</v>
      </c>
      <c r="Q433" s="10" t="s">
        <v>3293</v>
      </c>
    </row>
    <row r="434" spans="1:19" x14ac:dyDescent="0.2">
      <c r="A434" t="s">
        <v>4901</v>
      </c>
      <c r="B434">
        <v>13091</v>
      </c>
      <c r="C434">
        <v>50</v>
      </c>
      <c r="D434" t="str">
        <f t="shared" si="29"/>
        <v>05000US13091</v>
      </c>
      <c r="E434" t="s">
        <v>455</v>
      </c>
      <c r="F434" t="str">
        <f t="shared" si="30"/>
        <v>Dodge</v>
      </c>
      <c r="G434" t="str">
        <f t="shared" si="31"/>
        <v>Georgia</v>
      </c>
      <c r="H434">
        <v>21796</v>
      </c>
      <c r="I434">
        <v>21797</v>
      </c>
      <c r="J434">
        <v>21769</v>
      </c>
      <c r="K434">
        <v>21445</v>
      </c>
      <c r="L434">
        <v>21343</v>
      </c>
      <c r="M434">
        <v>21239</v>
      </c>
      <c r="N434">
        <v>20969</v>
      </c>
      <c r="O434">
        <v>20863</v>
      </c>
      <c r="P434" s="2">
        <v>20563</v>
      </c>
      <c r="Q434" s="11" t="s">
        <v>3317</v>
      </c>
    </row>
    <row r="435" spans="1:19" x14ac:dyDescent="0.2">
      <c r="A435" t="s">
        <v>4902</v>
      </c>
      <c r="B435">
        <v>13093</v>
      </c>
      <c r="C435">
        <v>50</v>
      </c>
      <c r="D435" t="str">
        <f t="shared" si="29"/>
        <v>05000US13093</v>
      </c>
      <c r="E435" t="s">
        <v>456</v>
      </c>
      <c r="F435" t="str">
        <f t="shared" si="30"/>
        <v>Dooly</v>
      </c>
      <c r="G435" t="str">
        <f t="shared" si="31"/>
        <v>Georgia</v>
      </c>
      <c r="H435">
        <v>14918</v>
      </c>
      <c r="I435">
        <v>14918</v>
      </c>
      <c r="J435">
        <v>14846</v>
      </c>
      <c r="K435">
        <v>14574</v>
      </c>
      <c r="L435">
        <v>14344</v>
      </c>
      <c r="M435">
        <v>14290</v>
      </c>
      <c r="N435">
        <v>14124</v>
      </c>
      <c r="O435">
        <v>13923</v>
      </c>
      <c r="P435" s="2">
        <v>13763</v>
      </c>
      <c r="Q435" s="11" t="s">
        <v>3319</v>
      </c>
    </row>
    <row r="436" spans="1:19" x14ac:dyDescent="0.2">
      <c r="A436" t="s">
        <v>4903</v>
      </c>
      <c r="B436">
        <v>13095</v>
      </c>
      <c r="C436">
        <v>50</v>
      </c>
      <c r="D436" t="str">
        <f t="shared" si="29"/>
        <v>05000US13095</v>
      </c>
      <c r="E436" t="s">
        <v>457</v>
      </c>
      <c r="F436" t="str">
        <f t="shared" si="30"/>
        <v>Dougherty</v>
      </c>
      <c r="G436" t="str">
        <f t="shared" si="31"/>
        <v>Georgia</v>
      </c>
      <c r="H436">
        <v>94565</v>
      </c>
      <c r="I436">
        <v>94565</v>
      </c>
      <c r="J436">
        <v>94562</v>
      </c>
      <c r="K436">
        <v>94944</v>
      </c>
      <c r="L436">
        <v>94590</v>
      </c>
      <c r="M436">
        <v>93238</v>
      </c>
      <c r="N436">
        <v>92527</v>
      </c>
      <c r="O436">
        <v>91259</v>
      </c>
      <c r="P436" s="2">
        <v>90017</v>
      </c>
      <c r="Q436" s="10" t="s">
        <v>3319</v>
      </c>
    </row>
    <row r="437" spans="1:19" x14ac:dyDescent="0.2">
      <c r="A437" t="s">
        <v>4904</v>
      </c>
      <c r="B437">
        <v>13097</v>
      </c>
      <c r="C437">
        <v>50</v>
      </c>
      <c r="D437" t="str">
        <f t="shared" si="29"/>
        <v>05000US13097</v>
      </c>
      <c r="E437" t="s">
        <v>458</v>
      </c>
      <c r="F437" t="str">
        <f t="shared" si="30"/>
        <v>Douglas</v>
      </c>
      <c r="G437" t="str">
        <f t="shared" si="31"/>
        <v>Georgia</v>
      </c>
      <c r="H437">
        <v>132403</v>
      </c>
      <c r="I437">
        <v>132339</v>
      </c>
      <c r="J437">
        <v>132646</v>
      </c>
      <c r="K437">
        <v>133275</v>
      </c>
      <c r="L437">
        <v>133804</v>
      </c>
      <c r="M437">
        <v>136270</v>
      </c>
      <c r="N437">
        <v>138447</v>
      </c>
      <c r="O437">
        <v>140671</v>
      </c>
      <c r="P437" s="2">
        <v>142224</v>
      </c>
      <c r="Q437" s="10" t="s">
        <v>3293</v>
      </c>
    </row>
    <row r="438" spans="1:19" x14ac:dyDescent="0.2">
      <c r="A438" t="s">
        <v>4905</v>
      </c>
      <c r="B438">
        <v>13099</v>
      </c>
      <c r="C438">
        <v>50</v>
      </c>
      <c r="D438" t="str">
        <f t="shared" si="29"/>
        <v>05000US13099</v>
      </c>
      <c r="E438" t="s">
        <v>459</v>
      </c>
      <c r="F438" t="str">
        <f t="shared" si="30"/>
        <v>Early</v>
      </c>
      <c r="G438" t="str">
        <f t="shared" si="31"/>
        <v>Georgia</v>
      </c>
      <c r="H438">
        <v>11008</v>
      </c>
      <c r="I438">
        <v>11004</v>
      </c>
      <c r="J438">
        <v>10966</v>
      </c>
      <c r="K438">
        <v>10751</v>
      </c>
      <c r="L438">
        <v>10615</v>
      </c>
      <c r="M438">
        <v>10509</v>
      </c>
      <c r="N438">
        <v>10448</v>
      </c>
      <c r="O438">
        <v>10487</v>
      </c>
      <c r="P438" s="2">
        <v>10339</v>
      </c>
      <c r="Q438" s="10" t="s">
        <v>3319</v>
      </c>
    </row>
    <row r="439" spans="1:19" x14ac:dyDescent="0.2">
      <c r="A439" t="s">
        <v>4906</v>
      </c>
      <c r="B439">
        <v>13101</v>
      </c>
      <c r="C439">
        <v>50</v>
      </c>
      <c r="D439" t="str">
        <f t="shared" si="29"/>
        <v>05000US13101</v>
      </c>
      <c r="E439" t="s">
        <v>460</v>
      </c>
      <c r="F439" t="str">
        <f t="shared" si="30"/>
        <v>Echols</v>
      </c>
      <c r="G439" t="str">
        <f t="shared" si="31"/>
        <v>Georgia</v>
      </c>
      <c r="H439">
        <v>4034</v>
      </c>
      <c r="I439">
        <v>4034</v>
      </c>
      <c r="J439">
        <v>4030</v>
      </c>
      <c r="K439">
        <v>4118</v>
      </c>
      <c r="L439">
        <v>4010</v>
      </c>
      <c r="M439">
        <v>4039</v>
      </c>
      <c r="N439">
        <v>4067</v>
      </c>
      <c r="O439">
        <v>4045</v>
      </c>
      <c r="P439" s="2">
        <v>3962</v>
      </c>
      <c r="Q439" s="10" t="s">
        <v>3317</v>
      </c>
    </row>
    <row r="440" spans="1:19" x14ac:dyDescent="0.2">
      <c r="A440" t="s">
        <v>4907</v>
      </c>
      <c r="B440">
        <v>13103</v>
      </c>
      <c r="C440">
        <v>50</v>
      </c>
      <c r="D440" t="str">
        <f t="shared" si="29"/>
        <v>05000US13103</v>
      </c>
      <c r="E440" t="s">
        <v>461</v>
      </c>
      <c r="F440" t="str">
        <f t="shared" si="30"/>
        <v>Effingham</v>
      </c>
      <c r="G440" t="str">
        <f t="shared" si="31"/>
        <v>Georgia</v>
      </c>
      <c r="H440">
        <v>52250</v>
      </c>
      <c r="I440">
        <v>52257</v>
      </c>
      <c r="J440">
        <v>52463</v>
      </c>
      <c r="K440">
        <v>52715</v>
      </c>
      <c r="L440">
        <v>53400</v>
      </c>
      <c r="M440">
        <v>54488</v>
      </c>
      <c r="N440">
        <v>55506</v>
      </c>
      <c r="O440">
        <v>57155</v>
      </c>
      <c r="P440" s="2">
        <v>58712</v>
      </c>
      <c r="Q440" s="10" t="s">
        <v>3319</v>
      </c>
    </row>
    <row r="441" spans="1:19" x14ac:dyDescent="0.2">
      <c r="A441" t="s">
        <v>4908</v>
      </c>
      <c r="B441">
        <v>13105</v>
      </c>
      <c r="C441">
        <v>50</v>
      </c>
      <c r="D441" t="str">
        <f t="shared" si="29"/>
        <v>05000US13105</v>
      </c>
      <c r="E441" t="s">
        <v>462</v>
      </c>
      <c r="F441" t="str">
        <f t="shared" si="30"/>
        <v>Elbert</v>
      </c>
      <c r="G441" t="str">
        <f t="shared" si="31"/>
        <v>Georgia</v>
      </c>
      <c r="H441">
        <v>20166</v>
      </c>
      <c r="I441">
        <v>20166</v>
      </c>
      <c r="J441">
        <v>20097</v>
      </c>
      <c r="K441">
        <v>19826</v>
      </c>
      <c r="L441">
        <v>19596</v>
      </c>
      <c r="M441">
        <v>19519</v>
      </c>
      <c r="N441">
        <v>19410</v>
      </c>
      <c r="O441">
        <v>19302</v>
      </c>
      <c r="P441" s="2">
        <v>19143</v>
      </c>
      <c r="Q441" s="10" t="s">
        <v>3317</v>
      </c>
    </row>
    <row r="442" spans="1:19" x14ac:dyDescent="0.2">
      <c r="A442" t="s">
        <v>4909</v>
      </c>
      <c r="B442">
        <v>13107</v>
      </c>
      <c r="C442">
        <v>50</v>
      </c>
      <c r="D442" t="str">
        <f t="shared" si="29"/>
        <v>05000US13107</v>
      </c>
      <c r="E442" t="s">
        <v>463</v>
      </c>
      <c r="F442" t="str">
        <f t="shared" si="30"/>
        <v>Emanuel</v>
      </c>
      <c r="G442" t="str">
        <f t="shared" si="31"/>
        <v>Georgia</v>
      </c>
      <c r="H442">
        <v>22598</v>
      </c>
      <c r="I442">
        <v>22594</v>
      </c>
      <c r="J442">
        <v>22609</v>
      </c>
      <c r="K442">
        <v>22580</v>
      </c>
      <c r="L442">
        <v>22852</v>
      </c>
      <c r="M442">
        <v>22794</v>
      </c>
      <c r="N442">
        <v>22675</v>
      </c>
      <c r="O442">
        <v>22659</v>
      </c>
      <c r="P442" s="2">
        <v>22635</v>
      </c>
      <c r="Q442" s="10" t="s">
        <v>3317</v>
      </c>
      <c r="S442" s="2"/>
    </row>
    <row r="443" spans="1:19" x14ac:dyDescent="0.2">
      <c r="A443" t="s">
        <v>4910</v>
      </c>
      <c r="B443">
        <v>13109</v>
      </c>
      <c r="C443">
        <v>50</v>
      </c>
      <c r="D443" t="str">
        <f t="shared" si="29"/>
        <v>05000US13109</v>
      </c>
      <c r="E443" t="s">
        <v>464</v>
      </c>
      <c r="F443" t="str">
        <f t="shared" si="30"/>
        <v>Evans</v>
      </c>
      <c r="G443" t="str">
        <f t="shared" si="31"/>
        <v>Georgia</v>
      </c>
      <c r="H443">
        <v>11000</v>
      </c>
      <c r="I443">
        <v>11001</v>
      </c>
      <c r="J443">
        <v>11009</v>
      </c>
      <c r="K443">
        <v>10952</v>
      </c>
      <c r="L443">
        <v>10664</v>
      </c>
      <c r="M443">
        <v>10781</v>
      </c>
      <c r="N443">
        <v>10827</v>
      </c>
      <c r="O443">
        <v>10724</v>
      </c>
      <c r="P443" s="2">
        <v>10670</v>
      </c>
      <c r="Q443" s="10" t="s">
        <v>3317</v>
      </c>
      <c r="S443" s="2"/>
    </row>
    <row r="444" spans="1:19" x14ac:dyDescent="0.2">
      <c r="A444" t="s">
        <v>4911</v>
      </c>
      <c r="B444">
        <v>13111</v>
      </c>
      <c r="C444">
        <v>50</v>
      </c>
      <c r="D444" t="str">
        <f t="shared" si="29"/>
        <v>05000US13111</v>
      </c>
      <c r="E444" t="s">
        <v>465</v>
      </c>
      <c r="F444" t="str">
        <f t="shared" si="30"/>
        <v>Fannin</v>
      </c>
      <c r="G444" t="str">
        <f t="shared" si="31"/>
        <v>Georgia</v>
      </c>
      <c r="H444">
        <v>23682</v>
      </c>
      <c r="I444">
        <v>23696</v>
      </c>
      <c r="J444">
        <v>23689</v>
      </c>
      <c r="K444">
        <v>23515</v>
      </c>
      <c r="L444">
        <v>23476</v>
      </c>
      <c r="M444">
        <v>23714</v>
      </c>
      <c r="N444">
        <v>23709</v>
      </c>
      <c r="O444">
        <v>24285</v>
      </c>
      <c r="P444" s="2">
        <v>24900</v>
      </c>
      <c r="Q444" s="10" t="s">
        <v>3293</v>
      </c>
    </row>
    <row r="445" spans="1:19" x14ac:dyDescent="0.2">
      <c r="A445" t="s">
        <v>4912</v>
      </c>
      <c r="B445">
        <v>13113</v>
      </c>
      <c r="C445">
        <v>50</v>
      </c>
      <c r="D445" t="str">
        <f t="shared" si="29"/>
        <v>05000US13113</v>
      </c>
      <c r="E445" t="s">
        <v>466</v>
      </c>
      <c r="F445" t="str">
        <f t="shared" si="30"/>
        <v>Fayette</v>
      </c>
      <c r="G445" t="str">
        <f t="shared" si="31"/>
        <v>Georgia</v>
      </c>
      <c r="H445">
        <v>106567</v>
      </c>
      <c r="I445">
        <v>106566</v>
      </c>
      <c r="J445">
        <v>106993</v>
      </c>
      <c r="K445">
        <v>107208</v>
      </c>
      <c r="L445">
        <v>107463</v>
      </c>
      <c r="M445">
        <v>108287</v>
      </c>
      <c r="N445">
        <v>109550</v>
      </c>
      <c r="O445">
        <v>110546</v>
      </c>
      <c r="P445" s="2">
        <v>111627</v>
      </c>
      <c r="Q445" s="10" t="s">
        <v>3293</v>
      </c>
    </row>
    <row r="446" spans="1:19" x14ac:dyDescent="0.2">
      <c r="A446" t="s">
        <v>4913</v>
      </c>
      <c r="B446">
        <v>13115</v>
      </c>
      <c r="C446">
        <v>50</v>
      </c>
      <c r="D446" t="str">
        <f t="shared" si="29"/>
        <v>05000US13115</v>
      </c>
      <c r="E446" t="s">
        <v>467</v>
      </c>
      <c r="F446" t="str">
        <f t="shared" si="30"/>
        <v>Floyd</v>
      </c>
      <c r="G446" t="str">
        <f t="shared" si="31"/>
        <v>Georgia</v>
      </c>
      <c r="H446">
        <v>96317</v>
      </c>
      <c r="I446">
        <v>96317</v>
      </c>
      <c r="J446">
        <v>96423</v>
      </c>
      <c r="K446">
        <v>96214</v>
      </c>
      <c r="L446">
        <v>96065</v>
      </c>
      <c r="M446">
        <v>96006</v>
      </c>
      <c r="N446">
        <v>96061</v>
      </c>
      <c r="O446">
        <v>96303</v>
      </c>
      <c r="P446" s="2">
        <v>96560</v>
      </c>
      <c r="Q446" s="10" t="s">
        <v>3317</v>
      </c>
    </row>
    <row r="447" spans="1:19" x14ac:dyDescent="0.2">
      <c r="A447" t="s">
        <v>4914</v>
      </c>
      <c r="B447">
        <v>13117</v>
      </c>
      <c r="C447">
        <v>50</v>
      </c>
      <c r="D447" t="str">
        <f t="shared" si="29"/>
        <v>05000US13117</v>
      </c>
      <c r="E447" t="s">
        <v>468</v>
      </c>
      <c r="F447" t="str">
        <f t="shared" si="30"/>
        <v>Forsyth</v>
      </c>
      <c r="G447" t="str">
        <f t="shared" si="31"/>
        <v>Georgia</v>
      </c>
      <c r="H447">
        <v>175511</v>
      </c>
      <c r="I447">
        <v>175511</v>
      </c>
      <c r="J447">
        <v>176770</v>
      </c>
      <c r="K447">
        <v>182351</v>
      </c>
      <c r="L447">
        <v>187613</v>
      </c>
      <c r="M447">
        <v>194781</v>
      </c>
      <c r="N447">
        <v>203679</v>
      </c>
      <c r="O447">
        <v>212125</v>
      </c>
      <c r="P447" s="2">
        <v>221009</v>
      </c>
      <c r="Q447" s="10" t="s">
        <v>3293</v>
      </c>
    </row>
    <row r="448" spans="1:19" x14ac:dyDescent="0.2">
      <c r="A448" t="s">
        <v>4915</v>
      </c>
      <c r="B448">
        <v>13119</v>
      </c>
      <c r="C448">
        <v>50</v>
      </c>
      <c r="D448" t="str">
        <f t="shared" si="29"/>
        <v>05000US13119</v>
      </c>
      <c r="E448" t="s">
        <v>469</v>
      </c>
      <c r="F448" t="str">
        <f t="shared" si="30"/>
        <v>Franklin</v>
      </c>
      <c r="G448" t="str">
        <f t="shared" si="31"/>
        <v>Georgia</v>
      </c>
      <c r="H448">
        <v>22084</v>
      </c>
      <c r="I448">
        <v>22084</v>
      </c>
      <c r="J448">
        <v>22075</v>
      </c>
      <c r="K448">
        <v>21986</v>
      </c>
      <c r="L448">
        <v>21955</v>
      </c>
      <c r="M448">
        <v>22098</v>
      </c>
      <c r="N448">
        <v>22247</v>
      </c>
      <c r="O448">
        <v>22319</v>
      </c>
      <c r="P448" s="2">
        <v>22320</v>
      </c>
      <c r="Q448" s="10" t="s">
        <v>3317</v>
      </c>
    </row>
    <row r="449" spans="1:20" x14ac:dyDescent="0.2">
      <c r="A449" t="s">
        <v>4916</v>
      </c>
      <c r="B449">
        <v>13121</v>
      </c>
      <c r="C449">
        <v>50</v>
      </c>
      <c r="D449" t="str">
        <f t="shared" si="29"/>
        <v>05000US13121</v>
      </c>
      <c r="E449" t="s">
        <v>470</v>
      </c>
      <c r="F449" t="str">
        <f t="shared" si="30"/>
        <v>Fulton</v>
      </c>
      <c r="G449" t="str">
        <f t="shared" si="31"/>
        <v>Georgia</v>
      </c>
      <c r="H449">
        <v>920581</v>
      </c>
      <c r="I449">
        <v>920547</v>
      </c>
      <c r="J449">
        <v>925985</v>
      </c>
      <c r="K449">
        <v>949323</v>
      </c>
      <c r="L449">
        <v>975321</v>
      </c>
      <c r="M449">
        <v>982983</v>
      </c>
      <c r="N449">
        <v>994342</v>
      </c>
      <c r="O449">
        <v>1007803</v>
      </c>
      <c r="P449" s="2">
        <v>1023336</v>
      </c>
      <c r="Q449" s="10" t="s">
        <v>3293</v>
      </c>
      <c r="S449" s="3"/>
      <c r="T449" s="2"/>
    </row>
    <row r="450" spans="1:20" x14ac:dyDescent="0.2">
      <c r="A450" t="s">
        <v>4917</v>
      </c>
      <c r="B450">
        <v>13123</v>
      </c>
      <c r="C450">
        <v>50</v>
      </c>
      <c r="D450" t="str">
        <f t="shared" si="29"/>
        <v>05000US13123</v>
      </c>
      <c r="E450" t="s">
        <v>471</v>
      </c>
      <c r="F450" t="str">
        <f t="shared" si="30"/>
        <v>Gilmer</v>
      </c>
      <c r="G450" t="str">
        <f t="shared" si="31"/>
        <v>Georgia</v>
      </c>
      <c r="H450">
        <v>28292</v>
      </c>
      <c r="I450">
        <v>28281</v>
      </c>
      <c r="J450">
        <v>28319</v>
      </c>
      <c r="K450">
        <v>28283</v>
      </c>
      <c r="L450">
        <v>28210</v>
      </c>
      <c r="M450">
        <v>28593</v>
      </c>
      <c r="N450">
        <v>28867</v>
      </c>
      <c r="O450">
        <v>29376</v>
      </c>
      <c r="P450" s="2">
        <v>29733</v>
      </c>
      <c r="Q450" s="10" t="s">
        <v>3293</v>
      </c>
    </row>
    <row r="451" spans="1:20" x14ac:dyDescent="0.2">
      <c r="A451" t="s">
        <v>4918</v>
      </c>
      <c r="B451">
        <v>13125</v>
      </c>
      <c r="C451">
        <v>50</v>
      </c>
      <c r="D451" t="str">
        <f t="shared" ref="D451:D514" si="32">_xlfn.CONCAT("05000US",TEXT(B451,"00000"))</f>
        <v>05000US13125</v>
      </c>
      <c r="E451" t="s">
        <v>472</v>
      </c>
      <c r="F451" t="str">
        <f t="shared" si="30"/>
        <v>Glascock</v>
      </c>
      <c r="G451" t="str">
        <f t="shared" si="31"/>
        <v>Georgia</v>
      </c>
      <c r="H451">
        <v>3082</v>
      </c>
      <c r="I451">
        <v>3082</v>
      </c>
      <c r="J451">
        <v>3069</v>
      </c>
      <c r="K451">
        <v>3114</v>
      </c>
      <c r="L451">
        <v>3126</v>
      </c>
      <c r="M451">
        <v>3069</v>
      </c>
      <c r="N451">
        <v>3029</v>
      </c>
      <c r="O451">
        <v>3034</v>
      </c>
      <c r="P451" s="2">
        <v>3006</v>
      </c>
      <c r="Q451" s="10" t="s">
        <v>3317</v>
      </c>
    </row>
    <row r="452" spans="1:20" x14ac:dyDescent="0.2">
      <c r="A452" t="s">
        <v>4919</v>
      </c>
      <c r="B452">
        <v>13127</v>
      </c>
      <c r="C452">
        <v>50</v>
      </c>
      <c r="D452" t="str">
        <f t="shared" si="32"/>
        <v>05000US13127</v>
      </c>
      <c r="E452" t="s">
        <v>473</v>
      </c>
      <c r="F452" t="str">
        <f t="shared" ref="F452:F515" si="33">MID(MID(E452,1,FIND(",",E452)-1),1,FIND(" County",MID(E452,1,FIND(",",E452)-1))-1)</f>
        <v>Glynn</v>
      </c>
      <c r="G452" t="str">
        <f t="shared" ref="G452:G515" si="34">MID(E452,FIND(",",E452)+2,9999)</f>
        <v>Georgia</v>
      </c>
      <c r="H452">
        <v>79626</v>
      </c>
      <c r="I452">
        <v>79626</v>
      </c>
      <c r="J452">
        <v>79791</v>
      </c>
      <c r="K452">
        <v>80234</v>
      </c>
      <c r="L452">
        <v>81026</v>
      </c>
      <c r="M452">
        <v>81601</v>
      </c>
      <c r="N452">
        <v>82353</v>
      </c>
      <c r="O452">
        <v>83634</v>
      </c>
      <c r="P452" s="2">
        <v>84502</v>
      </c>
      <c r="Q452" s="10" t="s">
        <v>3269</v>
      </c>
    </row>
    <row r="453" spans="1:20" x14ac:dyDescent="0.2">
      <c r="A453" t="s">
        <v>4920</v>
      </c>
      <c r="B453">
        <v>13129</v>
      </c>
      <c r="C453">
        <v>50</v>
      </c>
      <c r="D453" t="str">
        <f t="shared" si="32"/>
        <v>05000US13129</v>
      </c>
      <c r="E453" t="s">
        <v>474</v>
      </c>
      <c r="F453" t="str">
        <f t="shared" si="33"/>
        <v>Gordon</v>
      </c>
      <c r="G453" t="str">
        <f t="shared" si="34"/>
        <v>Georgia</v>
      </c>
      <c r="H453">
        <v>55186</v>
      </c>
      <c r="I453">
        <v>55186</v>
      </c>
      <c r="J453">
        <v>55209</v>
      </c>
      <c r="K453">
        <v>55472</v>
      </c>
      <c r="L453">
        <v>55674</v>
      </c>
      <c r="M453">
        <v>55696</v>
      </c>
      <c r="N453">
        <v>55800</v>
      </c>
      <c r="O453">
        <v>56323</v>
      </c>
      <c r="P453" s="2">
        <v>56904</v>
      </c>
      <c r="Q453" s="10" t="s">
        <v>3293</v>
      </c>
    </row>
    <row r="454" spans="1:20" x14ac:dyDescent="0.2">
      <c r="A454" t="s">
        <v>4921</v>
      </c>
      <c r="B454">
        <v>13131</v>
      </c>
      <c r="C454">
        <v>50</v>
      </c>
      <c r="D454" t="str">
        <f t="shared" si="32"/>
        <v>05000US13131</v>
      </c>
      <c r="E454" t="s">
        <v>475</v>
      </c>
      <c r="F454" t="str">
        <f t="shared" si="33"/>
        <v>Grady</v>
      </c>
      <c r="G454" t="str">
        <f t="shared" si="34"/>
        <v>Georgia</v>
      </c>
      <c r="H454">
        <v>25011</v>
      </c>
      <c r="I454">
        <v>25012</v>
      </c>
      <c r="J454">
        <v>25050</v>
      </c>
      <c r="K454">
        <v>25169</v>
      </c>
      <c r="L454">
        <v>25352</v>
      </c>
      <c r="M454">
        <v>25178</v>
      </c>
      <c r="N454">
        <v>25265</v>
      </c>
      <c r="O454">
        <v>25124</v>
      </c>
      <c r="P454" s="2">
        <v>24808</v>
      </c>
      <c r="Q454" s="10" t="s">
        <v>3319</v>
      </c>
    </row>
    <row r="455" spans="1:20" x14ac:dyDescent="0.2">
      <c r="A455" t="s">
        <v>4922</v>
      </c>
      <c r="B455">
        <v>13133</v>
      </c>
      <c r="C455">
        <v>50</v>
      </c>
      <c r="D455" t="str">
        <f t="shared" si="32"/>
        <v>05000US13133</v>
      </c>
      <c r="E455" t="s">
        <v>476</v>
      </c>
      <c r="F455" t="str">
        <f t="shared" si="33"/>
        <v>Greene</v>
      </c>
      <c r="G455" t="str">
        <f t="shared" si="34"/>
        <v>Georgia</v>
      </c>
      <c r="H455">
        <v>15994</v>
      </c>
      <c r="I455">
        <v>15996</v>
      </c>
      <c r="J455">
        <v>16002</v>
      </c>
      <c r="K455">
        <v>16085</v>
      </c>
      <c r="L455">
        <v>16169</v>
      </c>
      <c r="M455">
        <v>16283</v>
      </c>
      <c r="N455">
        <v>16485</v>
      </c>
      <c r="O455">
        <v>16734</v>
      </c>
      <c r="P455" s="2">
        <v>17003</v>
      </c>
      <c r="Q455" s="10" t="s">
        <v>3317</v>
      </c>
    </row>
    <row r="456" spans="1:20" x14ac:dyDescent="0.2">
      <c r="A456" t="s">
        <v>4923</v>
      </c>
      <c r="B456">
        <v>13135</v>
      </c>
      <c r="C456">
        <v>50</v>
      </c>
      <c r="D456" t="str">
        <f t="shared" si="32"/>
        <v>05000US13135</v>
      </c>
      <c r="E456" t="s">
        <v>477</v>
      </c>
      <c r="F456" t="str">
        <f t="shared" si="33"/>
        <v>Gwinnett</v>
      </c>
      <c r="G456" t="str">
        <f t="shared" si="34"/>
        <v>Georgia</v>
      </c>
      <c r="H456">
        <v>805321</v>
      </c>
      <c r="I456">
        <v>805305</v>
      </c>
      <c r="J456">
        <v>808264</v>
      </c>
      <c r="K456">
        <v>824537</v>
      </c>
      <c r="L456">
        <v>839357</v>
      </c>
      <c r="M456">
        <v>856374</v>
      </c>
      <c r="N456">
        <v>875418</v>
      </c>
      <c r="O456">
        <v>892926</v>
      </c>
      <c r="P456" s="2">
        <v>907135</v>
      </c>
      <c r="Q456" s="10" t="s">
        <v>3293</v>
      </c>
    </row>
    <row r="457" spans="1:20" x14ac:dyDescent="0.2">
      <c r="A457" t="s">
        <v>4924</v>
      </c>
      <c r="B457">
        <v>13137</v>
      </c>
      <c r="C457">
        <v>50</v>
      </c>
      <c r="D457" t="str">
        <f t="shared" si="32"/>
        <v>05000US13137</v>
      </c>
      <c r="E457" t="s">
        <v>478</v>
      </c>
      <c r="F457" t="str">
        <f t="shared" si="33"/>
        <v>Habersham</v>
      </c>
      <c r="G457" t="str">
        <f t="shared" si="34"/>
        <v>Georgia</v>
      </c>
      <c r="H457">
        <v>43041</v>
      </c>
      <c r="I457">
        <v>43041</v>
      </c>
      <c r="J457">
        <v>43081</v>
      </c>
      <c r="K457">
        <v>43096</v>
      </c>
      <c r="L457">
        <v>43478</v>
      </c>
      <c r="M457">
        <v>43283</v>
      </c>
      <c r="N457">
        <v>43688</v>
      </c>
      <c r="O457">
        <v>43926</v>
      </c>
      <c r="P457" s="2">
        <v>44246</v>
      </c>
      <c r="Q457" s="10" t="s">
        <v>3311</v>
      </c>
    </row>
    <row r="458" spans="1:20" x14ac:dyDescent="0.2">
      <c r="A458" t="s">
        <v>4925</v>
      </c>
      <c r="B458">
        <v>13139</v>
      </c>
      <c r="C458">
        <v>50</v>
      </c>
      <c r="D458" t="str">
        <f t="shared" si="32"/>
        <v>05000US13139</v>
      </c>
      <c r="E458" t="s">
        <v>479</v>
      </c>
      <c r="F458" t="str">
        <f t="shared" si="33"/>
        <v>Hall</v>
      </c>
      <c r="G458" t="str">
        <f t="shared" si="34"/>
        <v>Georgia</v>
      </c>
      <c r="H458">
        <v>179684</v>
      </c>
      <c r="I458">
        <v>179684</v>
      </c>
      <c r="J458">
        <v>180002</v>
      </c>
      <c r="K458">
        <v>182878</v>
      </c>
      <c r="L458">
        <v>184929</v>
      </c>
      <c r="M458">
        <v>187373</v>
      </c>
      <c r="N458">
        <v>190215</v>
      </c>
      <c r="O458">
        <v>193257</v>
      </c>
      <c r="P458" s="2">
        <v>196637</v>
      </c>
      <c r="Q458" s="10" t="s">
        <v>3293</v>
      </c>
    </row>
    <row r="459" spans="1:20" x14ac:dyDescent="0.2">
      <c r="A459" t="s">
        <v>4926</v>
      </c>
      <c r="B459">
        <v>13141</v>
      </c>
      <c r="C459">
        <v>50</v>
      </c>
      <c r="D459" t="str">
        <f t="shared" si="32"/>
        <v>05000US13141</v>
      </c>
      <c r="E459" t="s">
        <v>480</v>
      </c>
      <c r="F459" t="str">
        <f t="shared" si="33"/>
        <v>Hancock</v>
      </c>
      <c r="G459" t="str">
        <f t="shared" si="34"/>
        <v>Georgia</v>
      </c>
      <c r="H459">
        <v>9429</v>
      </c>
      <c r="I459">
        <v>9402</v>
      </c>
      <c r="J459">
        <v>9419</v>
      </c>
      <c r="K459">
        <v>9383</v>
      </c>
      <c r="L459">
        <v>9050</v>
      </c>
      <c r="M459">
        <v>8926</v>
      </c>
      <c r="N459">
        <v>8542</v>
      </c>
      <c r="O459">
        <v>8578</v>
      </c>
      <c r="P459" s="2">
        <v>8640</v>
      </c>
      <c r="Q459" s="10" t="s">
        <v>3317</v>
      </c>
    </row>
    <row r="460" spans="1:20" x14ac:dyDescent="0.2">
      <c r="A460" t="s">
        <v>4927</v>
      </c>
      <c r="B460">
        <v>13143</v>
      </c>
      <c r="C460">
        <v>50</v>
      </c>
      <c r="D460" t="str">
        <f t="shared" si="32"/>
        <v>05000US13143</v>
      </c>
      <c r="E460" t="s">
        <v>481</v>
      </c>
      <c r="F460" t="str">
        <f t="shared" si="33"/>
        <v>Haralson</v>
      </c>
      <c r="G460" t="str">
        <f t="shared" si="34"/>
        <v>Georgia</v>
      </c>
      <c r="H460">
        <v>28780</v>
      </c>
      <c r="I460">
        <v>28780</v>
      </c>
      <c r="J460">
        <v>28783</v>
      </c>
      <c r="K460">
        <v>28515</v>
      </c>
      <c r="L460">
        <v>28390</v>
      </c>
      <c r="M460">
        <v>28445</v>
      </c>
      <c r="N460">
        <v>28604</v>
      </c>
      <c r="O460">
        <v>28856</v>
      </c>
      <c r="P460" s="2">
        <v>29042</v>
      </c>
      <c r="Q460" s="10" t="s">
        <v>3317</v>
      </c>
    </row>
    <row r="461" spans="1:20" x14ac:dyDescent="0.2">
      <c r="A461" t="s">
        <v>4928</v>
      </c>
      <c r="B461">
        <v>13145</v>
      </c>
      <c r="C461">
        <v>50</v>
      </c>
      <c r="D461" t="str">
        <f t="shared" si="32"/>
        <v>05000US13145</v>
      </c>
      <c r="E461" t="s">
        <v>482</v>
      </c>
      <c r="F461" t="str">
        <f t="shared" si="33"/>
        <v>Harris</v>
      </c>
      <c r="G461" t="str">
        <f t="shared" si="34"/>
        <v>Georgia</v>
      </c>
      <c r="H461">
        <v>32024</v>
      </c>
      <c r="I461">
        <v>32026</v>
      </c>
      <c r="J461">
        <v>32158</v>
      </c>
      <c r="K461">
        <v>32365</v>
      </c>
      <c r="L461">
        <v>32611</v>
      </c>
      <c r="M461">
        <v>32632</v>
      </c>
      <c r="N461">
        <v>32853</v>
      </c>
      <c r="O461">
        <v>33212</v>
      </c>
      <c r="P461" s="2">
        <v>33652</v>
      </c>
      <c r="Q461" s="11" t="s">
        <v>3319</v>
      </c>
    </row>
    <row r="462" spans="1:20" x14ac:dyDescent="0.2">
      <c r="A462" t="s">
        <v>4929</v>
      </c>
      <c r="B462">
        <v>13147</v>
      </c>
      <c r="C462">
        <v>50</v>
      </c>
      <c r="D462" t="str">
        <f t="shared" si="32"/>
        <v>05000US13147</v>
      </c>
      <c r="E462" t="s">
        <v>483</v>
      </c>
      <c r="F462" t="str">
        <f t="shared" si="33"/>
        <v>Hart</v>
      </c>
      <c r="G462" t="str">
        <f t="shared" si="34"/>
        <v>Georgia</v>
      </c>
      <c r="H462">
        <v>25213</v>
      </c>
      <c r="I462">
        <v>25213</v>
      </c>
      <c r="J462">
        <v>25210</v>
      </c>
      <c r="K462">
        <v>25469</v>
      </c>
      <c r="L462">
        <v>25582</v>
      </c>
      <c r="M462">
        <v>25528</v>
      </c>
      <c r="N462">
        <v>25419</v>
      </c>
      <c r="O462">
        <v>25506</v>
      </c>
      <c r="P462" s="2">
        <v>25553</v>
      </c>
      <c r="Q462" s="10" t="s">
        <v>3317</v>
      </c>
    </row>
    <row r="463" spans="1:20" x14ac:dyDescent="0.2">
      <c r="A463" t="s">
        <v>4930</v>
      </c>
      <c r="B463">
        <v>13149</v>
      </c>
      <c r="C463">
        <v>50</v>
      </c>
      <c r="D463" t="str">
        <f t="shared" si="32"/>
        <v>05000US13149</v>
      </c>
      <c r="E463" t="s">
        <v>484</v>
      </c>
      <c r="F463" t="str">
        <f t="shared" si="33"/>
        <v>Heard</v>
      </c>
      <c r="G463" t="str">
        <f t="shared" si="34"/>
        <v>Georgia</v>
      </c>
      <c r="H463">
        <v>11834</v>
      </c>
      <c r="I463">
        <v>11834</v>
      </c>
      <c r="J463">
        <v>11859</v>
      </c>
      <c r="K463">
        <v>11723</v>
      </c>
      <c r="L463">
        <v>11657</v>
      </c>
      <c r="M463">
        <v>11565</v>
      </c>
      <c r="N463">
        <v>11623</v>
      </c>
      <c r="O463">
        <v>11522</v>
      </c>
      <c r="P463" s="2">
        <v>11487</v>
      </c>
      <c r="Q463" s="10" t="s">
        <v>3319</v>
      </c>
    </row>
    <row r="464" spans="1:20" x14ac:dyDescent="0.2">
      <c r="A464" t="s">
        <v>4931</v>
      </c>
      <c r="B464">
        <v>13151</v>
      </c>
      <c r="C464">
        <v>50</v>
      </c>
      <c r="D464" t="str">
        <f t="shared" si="32"/>
        <v>05000US13151</v>
      </c>
      <c r="E464" t="s">
        <v>485</v>
      </c>
      <c r="F464" t="str">
        <f t="shared" si="33"/>
        <v>Henry</v>
      </c>
      <c r="G464" t="str">
        <f t="shared" si="34"/>
        <v>Georgia</v>
      </c>
      <c r="H464">
        <v>203922</v>
      </c>
      <c r="I464">
        <v>203879</v>
      </c>
      <c r="J464">
        <v>205142</v>
      </c>
      <c r="K464">
        <v>207039</v>
      </c>
      <c r="L464">
        <v>208275</v>
      </c>
      <c r="M464">
        <v>210371</v>
      </c>
      <c r="N464">
        <v>213439</v>
      </c>
      <c r="O464">
        <v>217004</v>
      </c>
      <c r="P464" s="2">
        <v>221768</v>
      </c>
      <c r="Q464" s="10" t="s">
        <v>3293</v>
      </c>
      <c r="S464" s="3"/>
      <c r="T464" s="2"/>
    </row>
    <row r="465" spans="1:20" x14ac:dyDescent="0.2">
      <c r="A465" t="s">
        <v>4932</v>
      </c>
      <c r="B465">
        <v>13153</v>
      </c>
      <c r="C465">
        <v>50</v>
      </c>
      <c r="D465" t="str">
        <f t="shared" si="32"/>
        <v>05000US13153</v>
      </c>
      <c r="E465" t="s">
        <v>486</v>
      </c>
      <c r="F465" t="str">
        <f t="shared" si="33"/>
        <v>Houston</v>
      </c>
      <c r="G465" t="str">
        <f t="shared" si="34"/>
        <v>Georgia</v>
      </c>
      <c r="H465">
        <v>139900</v>
      </c>
      <c r="I465">
        <v>139909</v>
      </c>
      <c r="J465">
        <v>140746</v>
      </c>
      <c r="K465">
        <v>144154</v>
      </c>
      <c r="L465">
        <v>146340</v>
      </c>
      <c r="M465">
        <v>148024</v>
      </c>
      <c r="N465">
        <v>149236</v>
      </c>
      <c r="O465">
        <v>149962</v>
      </c>
      <c r="P465" s="2">
        <v>152122</v>
      </c>
      <c r="Q465" s="10" t="s">
        <v>3317</v>
      </c>
      <c r="S465" s="3"/>
      <c r="T465" s="2"/>
    </row>
    <row r="466" spans="1:20" x14ac:dyDescent="0.2">
      <c r="A466" t="s">
        <v>4933</v>
      </c>
      <c r="B466">
        <v>13155</v>
      </c>
      <c r="C466">
        <v>50</v>
      </c>
      <c r="D466" t="str">
        <f t="shared" si="32"/>
        <v>05000US13155</v>
      </c>
      <c r="E466" t="s">
        <v>487</v>
      </c>
      <c r="F466" t="str">
        <f t="shared" si="33"/>
        <v>Irwin</v>
      </c>
      <c r="G466" t="str">
        <f t="shared" si="34"/>
        <v>Georgia</v>
      </c>
      <c r="H466">
        <v>9538</v>
      </c>
      <c r="I466">
        <v>9532</v>
      </c>
      <c r="J466">
        <v>9596</v>
      </c>
      <c r="K466">
        <v>9719</v>
      </c>
      <c r="L466">
        <v>9642</v>
      </c>
      <c r="M466">
        <v>9399</v>
      </c>
      <c r="N466">
        <v>9133</v>
      </c>
      <c r="O466">
        <v>9227</v>
      </c>
      <c r="P466" s="2">
        <v>9422</v>
      </c>
      <c r="Q466" s="10" t="s">
        <v>3317</v>
      </c>
      <c r="S466" s="3"/>
      <c r="T466" s="2"/>
    </row>
    <row r="467" spans="1:20" x14ac:dyDescent="0.2">
      <c r="A467" t="s">
        <v>4934</v>
      </c>
      <c r="B467">
        <v>13157</v>
      </c>
      <c r="C467">
        <v>50</v>
      </c>
      <c r="D467" t="str">
        <f t="shared" si="32"/>
        <v>05000US13157</v>
      </c>
      <c r="E467" t="s">
        <v>488</v>
      </c>
      <c r="F467" t="str">
        <f t="shared" si="33"/>
        <v>Jackson</v>
      </c>
      <c r="G467" t="str">
        <f t="shared" si="34"/>
        <v>Georgia</v>
      </c>
      <c r="H467">
        <v>60485</v>
      </c>
      <c r="I467">
        <v>60485</v>
      </c>
      <c r="J467">
        <v>60750</v>
      </c>
      <c r="K467">
        <v>60544</v>
      </c>
      <c r="L467">
        <v>60448</v>
      </c>
      <c r="M467">
        <v>60856</v>
      </c>
      <c r="N467">
        <v>61700</v>
      </c>
      <c r="O467">
        <v>63038</v>
      </c>
      <c r="P467" s="2">
        <v>64615</v>
      </c>
      <c r="Q467" s="10" t="s">
        <v>3293</v>
      </c>
      <c r="S467" s="3"/>
      <c r="T467" s="2"/>
    </row>
    <row r="468" spans="1:20" x14ac:dyDescent="0.2">
      <c r="A468" t="s">
        <v>4935</v>
      </c>
      <c r="B468">
        <v>13159</v>
      </c>
      <c r="C468">
        <v>50</v>
      </c>
      <c r="D468" t="str">
        <f t="shared" si="32"/>
        <v>05000US13159</v>
      </c>
      <c r="E468" t="s">
        <v>489</v>
      </c>
      <c r="F468" t="str">
        <f t="shared" si="33"/>
        <v>Jasper</v>
      </c>
      <c r="G468" t="str">
        <f t="shared" si="34"/>
        <v>Georgia</v>
      </c>
      <c r="H468">
        <v>13900</v>
      </c>
      <c r="I468">
        <v>13900</v>
      </c>
      <c r="J468">
        <v>13883</v>
      </c>
      <c r="K468">
        <v>13774</v>
      </c>
      <c r="L468">
        <v>13586</v>
      </c>
      <c r="M468">
        <v>13524</v>
      </c>
      <c r="N468">
        <v>13469</v>
      </c>
      <c r="O468">
        <v>13624</v>
      </c>
      <c r="P468" s="2">
        <v>13654</v>
      </c>
      <c r="Q468" s="10" t="s">
        <v>3317</v>
      </c>
    </row>
    <row r="469" spans="1:20" x14ac:dyDescent="0.2">
      <c r="A469" t="s">
        <v>4936</v>
      </c>
      <c r="B469">
        <v>13161</v>
      </c>
      <c r="C469">
        <v>50</v>
      </c>
      <c r="D469" t="str">
        <f t="shared" si="32"/>
        <v>05000US13161</v>
      </c>
      <c r="E469" t="s">
        <v>490</v>
      </c>
      <c r="F469" t="str">
        <f t="shared" si="33"/>
        <v>Jeff Davis</v>
      </c>
      <c r="G469" t="str">
        <f t="shared" si="34"/>
        <v>Georgia</v>
      </c>
      <c r="H469">
        <v>15068</v>
      </c>
      <c r="I469">
        <v>15068</v>
      </c>
      <c r="J469">
        <v>15093</v>
      </c>
      <c r="K469">
        <v>15096</v>
      </c>
      <c r="L469">
        <v>15134</v>
      </c>
      <c r="M469">
        <v>14979</v>
      </c>
      <c r="N469">
        <v>14853</v>
      </c>
      <c r="O469">
        <v>14922</v>
      </c>
      <c r="P469" s="2">
        <v>14877</v>
      </c>
      <c r="Q469" s="10" t="s">
        <v>3319</v>
      </c>
    </row>
    <row r="470" spans="1:20" x14ac:dyDescent="0.2">
      <c r="A470" t="s">
        <v>4937</v>
      </c>
      <c r="B470">
        <v>13163</v>
      </c>
      <c r="C470">
        <v>50</v>
      </c>
      <c r="D470" t="str">
        <f t="shared" si="32"/>
        <v>05000US13163</v>
      </c>
      <c r="E470" t="s">
        <v>491</v>
      </c>
      <c r="F470" t="str">
        <f t="shared" si="33"/>
        <v>Jefferson</v>
      </c>
      <c r="G470" t="str">
        <f t="shared" si="34"/>
        <v>Georgia</v>
      </c>
      <c r="H470">
        <v>16930</v>
      </c>
      <c r="I470">
        <v>16930</v>
      </c>
      <c r="J470">
        <v>16906</v>
      </c>
      <c r="K470">
        <v>16811</v>
      </c>
      <c r="L470">
        <v>16414</v>
      </c>
      <c r="M470">
        <v>16345</v>
      </c>
      <c r="N470">
        <v>16261</v>
      </c>
      <c r="O470">
        <v>16067</v>
      </c>
      <c r="P470" s="2">
        <v>15916</v>
      </c>
      <c r="Q470" s="11" t="s">
        <v>3317</v>
      </c>
    </row>
    <row r="471" spans="1:20" x14ac:dyDescent="0.2">
      <c r="A471" t="s">
        <v>4938</v>
      </c>
      <c r="B471">
        <v>13165</v>
      </c>
      <c r="C471">
        <v>50</v>
      </c>
      <c r="D471" t="str">
        <f t="shared" si="32"/>
        <v>05000US13165</v>
      </c>
      <c r="E471" t="s">
        <v>492</v>
      </c>
      <c r="F471" t="str">
        <f t="shared" si="33"/>
        <v>Jenkins</v>
      </c>
      <c r="G471" t="str">
        <f t="shared" si="34"/>
        <v>Georgia</v>
      </c>
      <c r="H471">
        <v>8340</v>
      </c>
      <c r="I471">
        <v>8336</v>
      </c>
      <c r="J471">
        <v>8325</v>
      </c>
      <c r="K471">
        <v>8141</v>
      </c>
      <c r="L471">
        <v>9143</v>
      </c>
      <c r="M471">
        <v>9251</v>
      </c>
      <c r="N471">
        <v>9091</v>
      </c>
      <c r="O471">
        <v>8943</v>
      </c>
      <c r="P471" s="2">
        <v>8849</v>
      </c>
      <c r="Q471" s="10" t="s">
        <v>3317</v>
      </c>
    </row>
    <row r="472" spans="1:20" x14ac:dyDescent="0.2">
      <c r="A472" t="s">
        <v>4939</v>
      </c>
      <c r="B472">
        <v>13167</v>
      </c>
      <c r="C472">
        <v>50</v>
      </c>
      <c r="D472" t="str">
        <f t="shared" si="32"/>
        <v>05000US13167</v>
      </c>
      <c r="E472" t="s">
        <v>493</v>
      </c>
      <c r="F472" t="str">
        <f t="shared" si="33"/>
        <v>Johnson</v>
      </c>
      <c r="G472" t="str">
        <f t="shared" si="34"/>
        <v>Georgia</v>
      </c>
      <c r="H472">
        <v>9980</v>
      </c>
      <c r="I472">
        <v>9984</v>
      </c>
      <c r="J472">
        <v>9980</v>
      </c>
      <c r="K472">
        <v>9931</v>
      </c>
      <c r="L472">
        <v>9894</v>
      </c>
      <c r="M472">
        <v>9790</v>
      </c>
      <c r="N472">
        <v>9685</v>
      </c>
      <c r="O472">
        <v>9595</v>
      </c>
      <c r="P472" s="2">
        <v>9505</v>
      </c>
      <c r="Q472" s="10" t="s">
        <v>3317</v>
      </c>
    </row>
    <row r="473" spans="1:20" x14ac:dyDescent="0.2">
      <c r="A473" t="s">
        <v>4940</v>
      </c>
      <c r="B473">
        <v>13169</v>
      </c>
      <c r="C473">
        <v>50</v>
      </c>
      <c r="D473" t="str">
        <f t="shared" si="32"/>
        <v>05000US13169</v>
      </c>
      <c r="E473" t="s">
        <v>494</v>
      </c>
      <c r="F473" t="str">
        <f t="shared" si="33"/>
        <v>Jones</v>
      </c>
      <c r="G473" t="str">
        <f t="shared" si="34"/>
        <v>Georgia</v>
      </c>
      <c r="H473">
        <v>28669</v>
      </c>
      <c r="I473">
        <v>28669</v>
      </c>
      <c r="J473">
        <v>28637</v>
      </c>
      <c r="K473">
        <v>28893</v>
      </c>
      <c r="L473">
        <v>28778</v>
      </c>
      <c r="M473">
        <v>28740</v>
      </c>
      <c r="N473">
        <v>28811</v>
      </c>
      <c r="O473">
        <v>28554</v>
      </c>
      <c r="P473" s="2">
        <v>28623</v>
      </c>
      <c r="Q473" s="10" t="s">
        <v>3317</v>
      </c>
      <c r="S473" s="3"/>
      <c r="T473" s="2"/>
    </row>
    <row r="474" spans="1:20" x14ac:dyDescent="0.2">
      <c r="A474" t="s">
        <v>4941</v>
      </c>
      <c r="B474">
        <v>13171</v>
      </c>
      <c r="C474">
        <v>50</v>
      </c>
      <c r="D474" t="str">
        <f t="shared" si="32"/>
        <v>05000US13171</v>
      </c>
      <c r="E474" t="s">
        <v>495</v>
      </c>
      <c r="F474" t="str">
        <f t="shared" si="33"/>
        <v>Lamar</v>
      </c>
      <c r="G474" t="str">
        <f t="shared" si="34"/>
        <v>Georgia</v>
      </c>
      <c r="H474">
        <v>18317</v>
      </c>
      <c r="I474">
        <v>18317</v>
      </c>
      <c r="J474">
        <v>18270</v>
      </c>
      <c r="K474">
        <v>18182</v>
      </c>
      <c r="L474">
        <v>18055</v>
      </c>
      <c r="M474">
        <v>17956</v>
      </c>
      <c r="N474">
        <v>18223</v>
      </c>
      <c r="O474">
        <v>18272</v>
      </c>
      <c r="P474" s="2">
        <v>18469</v>
      </c>
      <c r="Q474" s="10" t="s">
        <v>3317</v>
      </c>
      <c r="S474" s="2"/>
    </row>
    <row r="475" spans="1:20" x14ac:dyDescent="0.2">
      <c r="A475" t="s">
        <v>4942</v>
      </c>
      <c r="B475">
        <v>13173</v>
      </c>
      <c r="C475">
        <v>50</v>
      </c>
      <c r="D475" t="str">
        <f t="shared" si="32"/>
        <v>05000US13173</v>
      </c>
      <c r="E475" t="s">
        <v>496</v>
      </c>
      <c r="F475" t="str">
        <f t="shared" si="33"/>
        <v>Lanier</v>
      </c>
      <c r="G475" t="str">
        <f t="shared" si="34"/>
        <v>Georgia</v>
      </c>
      <c r="H475">
        <v>10078</v>
      </c>
      <c r="I475">
        <v>10074</v>
      </c>
      <c r="J475">
        <v>10099</v>
      </c>
      <c r="K475">
        <v>10486</v>
      </c>
      <c r="L475">
        <v>10480</v>
      </c>
      <c r="M475">
        <v>10416</v>
      </c>
      <c r="N475">
        <v>10346</v>
      </c>
      <c r="O475">
        <v>10270</v>
      </c>
      <c r="P475" s="2">
        <v>10399</v>
      </c>
      <c r="Q475" s="10" t="s">
        <v>3317</v>
      </c>
      <c r="S475" s="2"/>
    </row>
    <row r="476" spans="1:20" x14ac:dyDescent="0.2">
      <c r="A476" t="s">
        <v>4943</v>
      </c>
      <c r="B476">
        <v>13175</v>
      </c>
      <c r="C476">
        <v>50</v>
      </c>
      <c r="D476" t="str">
        <f t="shared" si="32"/>
        <v>05000US13175</v>
      </c>
      <c r="E476" t="s">
        <v>497</v>
      </c>
      <c r="F476" t="str">
        <f t="shared" si="33"/>
        <v>Laurens</v>
      </c>
      <c r="G476" t="str">
        <f t="shared" si="34"/>
        <v>Georgia</v>
      </c>
      <c r="H476">
        <v>48434</v>
      </c>
      <c r="I476">
        <v>48434</v>
      </c>
      <c r="J476">
        <v>48401</v>
      </c>
      <c r="K476">
        <v>48027</v>
      </c>
      <c r="L476">
        <v>48004</v>
      </c>
      <c r="M476">
        <v>47933</v>
      </c>
      <c r="N476">
        <v>47814</v>
      </c>
      <c r="O476">
        <v>47743</v>
      </c>
      <c r="P476" s="2">
        <v>47516</v>
      </c>
      <c r="Q476" s="11" t="s">
        <v>3317</v>
      </c>
    </row>
    <row r="477" spans="1:20" x14ac:dyDescent="0.2">
      <c r="A477" t="s">
        <v>4944</v>
      </c>
      <c r="B477">
        <v>13177</v>
      </c>
      <c r="C477">
        <v>50</v>
      </c>
      <c r="D477" t="str">
        <f t="shared" si="32"/>
        <v>05000US13177</v>
      </c>
      <c r="E477" t="s">
        <v>498</v>
      </c>
      <c r="F477" t="str">
        <f t="shared" si="33"/>
        <v>Lee</v>
      </c>
      <c r="G477" t="str">
        <f t="shared" si="34"/>
        <v>Georgia</v>
      </c>
      <c r="H477">
        <v>28298</v>
      </c>
      <c r="I477">
        <v>28298</v>
      </c>
      <c r="J477">
        <v>28427</v>
      </c>
      <c r="K477">
        <v>28615</v>
      </c>
      <c r="L477">
        <v>28748</v>
      </c>
      <c r="M477">
        <v>29089</v>
      </c>
      <c r="N477">
        <v>29216</v>
      </c>
      <c r="O477">
        <v>29282</v>
      </c>
      <c r="P477" s="2">
        <v>29337</v>
      </c>
      <c r="Q477" s="10" t="s">
        <v>3319</v>
      </c>
    </row>
    <row r="478" spans="1:20" x14ac:dyDescent="0.2">
      <c r="A478" t="s">
        <v>4945</v>
      </c>
      <c r="B478">
        <v>13179</v>
      </c>
      <c r="C478">
        <v>50</v>
      </c>
      <c r="D478" t="str">
        <f t="shared" si="32"/>
        <v>05000US13179</v>
      </c>
      <c r="E478" t="s">
        <v>499</v>
      </c>
      <c r="F478" t="str">
        <f t="shared" si="33"/>
        <v>Liberty</v>
      </c>
      <c r="G478" t="str">
        <f t="shared" si="34"/>
        <v>Georgia</v>
      </c>
      <c r="H478">
        <v>63453</v>
      </c>
      <c r="I478">
        <v>63472</v>
      </c>
      <c r="J478">
        <v>62687</v>
      </c>
      <c r="K478">
        <v>65139</v>
      </c>
      <c r="L478">
        <v>65426</v>
      </c>
      <c r="M478">
        <v>64066</v>
      </c>
      <c r="N478">
        <v>65153</v>
      </c>
      <c r="O478">
        <v>62529</v>
      </c>
      <c r="P478" s="2">
        <v>62570</v>
      </c>
      <c r="Q478" s="10" t="s">
        <v>3269</v>
      </c>
    </row>
    <row r="479" spans="1:20" x14ac:dyDescent="0.2">
      <c r="A479" t="s">
        <v>4946</v>
      </c>
      <c r="B479">
        <v>13181</v>
      </c>
      <c r="C479">
        <v>50</v>
      </c>
      <c r="D479" t="str">
        <f t="shared" si="32"/>
        <v>05000US13181</v>
      </c>
      <c r="E479" t="s">
        <v>500</v>
      </c>
      <c r="F479" t="str">
        <f t="shared" si="33"/>
        <v>Lincoln</v>
      </c>
      <c r="G479" t="str">
        <f t="shared" si="34"/>
        <v>Georgia</v>
      </c>
      <c r="H479">
        <v>7996</v>
      </c>
      <c r="I479">
        <v>7996</v>
      </c>
      <c r="J479">
        <v>7968</v>
      </c>
      <c r="K479">
        <v>7877</v>
      </c>
      <c r="L479">
        <v>7752</v>
      </c>
      <c r="M479">
        <v>7707</v>
      </c>
      <c r="N479">
        <v>7589</v>
      </c>
      <c r="O479">
        <v>7685</v>
      </c>
      <c r="P479" s="2">
        <v>7828</v>
      </c>
      <c r="Q479" s="10" t="s">
        <v>3317</v>
      </c>
    </row>
    <row r="480" spans="1:20" x14ac:dyDescent="0.2">
      <c r="A480" t="s">
        <v>4947</v>
      </c>
      <c r="B480">
        <v>13183</v>
      </c>
      <c r="C480">
        <v>50</v>
      </c>
      <c r="D480" t="str">
        <f t="shared" si="32"/>
        <v>05000US13183</v>
      </c>
      <c r="E480" t="s">
        <v>501</v>
      </c>
      <c r="F480" t="str">
        <f t="shared" si="33"/>
        <v>Long</v>
      </c>
      <c r="G480" t="str">
        <f t="shared" si="34"/>
        <v>Georgia</v>
      </c>
      <c r="H480">
        <v>14464</v>
      </c>
      <c r="I480">
        <v>14443</v>
      </c>
      <c r="J480">
        <v>14681</v>
      </c>
      <c r="K480">
        <v>15244</v>
      </c>
      <c r="L480">
        <v>16164</v>
      </c>
      <c r="M480">
        <v>16641</v>
      </c>
      <c r="N480">
        <v>17172</v>
      </c>
      <c r="O480">
        <v>17799</v>
      </c>
      <c r="P480" s="2">
        <v>18437</v>
      </c>
      <c r="Q480" s="11" t="s">
        <v>3317</v>
      </c>
    </row>
    <row r="481" spans="1:20" x14ac:dyDescent="0.2">
      <c r="A481" t="s">
        <v>4948</v>
      </c>
      <c r="B481">
        <v>13185</v>
      </c>
      <c r="C481">
        <v>50</v>
      </c>
      <c r="D481" t="str">
        <f t="shared" si="32"/>
        <v>05000US13185</v>
      </c>
      <c r="E481" t="s">
        <v>502</v>
      </c>
      <c r="F481" t="str">
        <f t="shared" si="33"/>
        <v>Lowndes</v>
      </c>
      <c r="G481" t="str">
        <f t="shared" si="34"/>
        <v>Georgia</v>
      </c>
      <c r="H481">
        <v>109233</v>
      </c>
      <c r="I481">
        <v>109233</v>
      </c>
      <c r="J481">
        <v>109689</v>
      </c>
      <c r="K481">
        <v>111574</v>
      </c>
      <c r="L481">
        <v>114214</v>
      </c>
      <c r="M481">
        <v>113073</v>
      </c>
      <c r="N481">
        <v>113838</v>
      </c>
      <c r="O481">
        <v>113739</v>
      </c>
      <c r="P481" s="2">
        <v>114628</v>
      </c>
      <c r="Q481" s="10" t="s">
        <v>3319</v>
      </c>
    </row>
    <row r="482" spans="1:20" x14ac:dyDescent="0.2">
      <c r="A482" t="s">
        <v>4949</v>
      </c>
      <c r="B482">
        <v>13187</v>
      </c>
      <c r="C482">
        <v>50</v>
      </c>
      <c r="D482" t="str">
        <f t="shared" si="32"/>
        <v>05000US13187</v>
      </c>
      <c r="E482" t="s">
        <v>503</v>
      </c>
      <c r="F482" t="str">
        <f t="shared" si="33"/>
        <v>Lumpkin</v>
      </c>
      <c r="G482" t="str">
        <f t="shared" si="34"/>
        <v>Georgia</v>
      </c>
      <c r="H482">
        <v>29966</v>
      </c>
      <c r="I482">
        <v>29966</v>
      </c>
      <c r="J482">
        <v>30301</v>
      </c>
      <c r="K482">
        <v>30495</v>
      </c>
      <c r="L482">
        <v>30705</v>
      </c>
      <c r="M482">
        <v>30879</v>
      </c>
      <c r="N482">
        <v>31149</v>
      </c>
      <c r="O482">
        <v>31294</v>
      </c>
      <c r="P482" s="2">
        <v>31445</v>
      </c>
      <c r="Q482" s="10" t="s">
        <v>3293</v>
      </c>
    </row>
    <row r="483" spans="1:20" x14ac:dyDescent="0.2">
      <c r="A483" t="s">
        <v>4950</v>
      </c>
      <c r="B483">
        <v>13189</v>
      </c>
      <c r="C483">
        <v>50</v>
      </c>
      <c r="D483" t="str">
        <f t="shared" si="32"/>
        <v>05000US13189</v>
      </c>
      <c r="E483" t="s">
        <v>504</v>
      </c>
      <c r="F483" t="str">
        <f t="shared" si="33"/>
        <v>McDuffie</v>
      </c>
      <c r="G483" t="str">
        <f t="shared" si="34"/>
        <v>Georgia</v>
      </c>
      <c r="H483">
        <v>21875</v>
      </c>
      <c r="I483">
        <v>21869</v>
      </c>
      <c r="J483">
        <v>21830</v>
      </c>
      <c r="K483">
        <v>21641</v>
      </c>
      <c r="L483">
        <v>21666</v>
      </c>
      <c r="M483">
        <v>21549</v>
      </c>
      <c r="N483">
        <v>21558</v>
      </c>
      <c r="O483">
        <v>21525</v>
      </c>
      <c r="P483" s="2">
        <v>21490</v>
      </c>
      <c r="Q483" s="10" t="s">
        <v>3317</v>
      </c>
      <c r="R483"/>
      <c r="S483" s="2"/>
      <c r="T483" s="2"/>
    </row>
    <row r="484" spans="1:20" x14ac:dyDescent="0.2">
      <c r="A484" t="s">
        <v>4951</v>
      </c>
      <c r="B484">
        <v>13191</v>
      </c>
      <c r="C484">
        <v>50</v>
      </c>
      <c r="D484" t="str">
        <f t="shared" si="32"/>
        <v>05000US13191</v>
      </c>
      <c r="E484" t="s">
        <v>505</v>
      </c>
      <c r="F484" t="str">
        <f t="shared" si="33"/>
        <v>McIntosh</v>
      </c>
      <c r="G484" t="str">
        <f t="shared" si="34"/>
        <v>Georgia</v>
      </c>
      <c r="H484">
        <v>14333</v>
      </c>
      <c r="I484">
        <v>14332</v>
      </c>
      <c r="J484">
        <v>14293</v>
      </c>
      <c r="K484">
        <v>14227</v>
      </c>
      <c r="L484">
        <v>13842</v>
      </c>
      <c r="M484">
        <v>13991</v>
      </c>
      <c r="N484">
        <v>14007</v>
      </c>
      <c r="O484">
        <v>13939</v>
      </c>
      <c r="P484" s="2">
        <v>13927</v>
      </c>
      <c r="Q484" s="10" t="s">
        <v>3269</v>
      </c>
      <c r="R484"/>
      <c r="S484" s="2"/>
      <c r="T484" s="2"/>
    </row>
    <row r="485" spans="1:20" x14ac:dyDescent="0.2">
      <c r="A485" t="s">
        <v>4952</v>
      </c>
      <c r="B485">
        <v>13193</v>
      </c>
      <c r="C485">
        <v>50</v>
      </c>
      <c r="D485" t="str">
        <f t="shared" si="32"/>
        <v>05000US13193</v>
      </c>
      <c r="E485" t="s">
        <v>506</v>
      </c>
      <c r="F485" t="str">
        <f t="shared" si="33"/>
        <v>Macon</v>
      </c>
      <c r="G485" t="str">
        <f t="shared" si="34"/>
        <v>Georgia</v>
      </c>
      <c r="H485">
        <v>14740</v>
      </c>
      <c r="I485">
        <v>14740</v>
      </c>
      <c r="J485">
        <v>14655</v>
      </c>
      <c r="K485">
        <v>14493</v>
      </c>
      <c r="L485">
        <v>14304</v>
      </c>
      <c r="M485">
        <v>13993</v>
      </c>
      <c r="N485">
        <v>13819</v>
      </c>
      <c r="O485">
        <v>13663</v>
      </c>
      <c r="P485" s="2">
        <v>13450</v>
      </c>
      <c r="Q485" s="11" t="s">
        <v>3319</v>
      </c>
      <c r="S485" s="2"/>
      <c r="T485" s="2"/>
    </row>
    <row r="486" spans="1:20" x14ac:dyDescent="0.2">
      <c r="A486" t="s">
        <v>4953</v>
      </c>
      <c r="B486">
        <v>13195</v>
      </c>
      <c r="C486">
        <v>50</v>
      </c>
      <c r="D486" t="str">
        <f t="shared" si="32"/>
        <v>05000US13195</v>
      </c>
      <c r="E486" t="s">
        <v>507</v>
      </c>
      <c r="F486" t="str">
        <f t="shared" si="33"/>
        <v>Madison</v>
      </c>
      <c r="G486" t="str">
        <f t="shared" si="34"/>
        <v>Georgia</v>
      </c>
      <c r="H486">
        <v>28120</v>
      </c>
      <c r="I486">
        <v>28120</v>
      </c>
      <c r="J486">
        <v>28143</v>
      </c>
      <c r="K486">
        <v>28118</v>
      </c>
      <c r="L486">
        <v>28050</v>
      </c>
      <c r="M486">
        <v>28173</v>
      </c>
      <c r="N486">
        <v>28366</v>
      </c>
      <c r="O486">
        <v>28396</v>
      </c>
      <c r="P486" s="2">
        <v>28824</v>
      </c>
      <c r="Q486" s="10" t="s">
        <v>3317</v>
      </c>
      <c r="S486" s="2"/>
      <c r="T486" s="2"/>
    </row>
    <row r="487" spans="1:20" x14ac:dyDescent="0.2">
      <c r="A487" t="s">
        <v>4954</v>
      </c>
      <c r="B487">
        <v>13197</v>
      </c>
      <c r="C487">
        <v>50</v>
      </c>
      <c r="D487" t="str">
        <f t="shared" si="32"/>
        <v>05000US13197</v>
      </c>
      <c r="E487" t="s">
        <v>508</v>
      </c>
      <c r="F487" t="str">
        <f t="shared" si="33"/>
        <v>Marion</v>
      </c>
      <c r="G487" t="str">
        <f t="shared" si="34"/>
        <v>Georgia</v>
      </c>
      <c r="H487">
        <v>8742</v>
      </c>
      <c r="I487">
        <v>8742</v>
      </c>
      <c r="J487">
        <v>8743</v>
      </c>
      <c r="K487">
        <v>8748</v>
      </c>
      <c r="L487">
        <v>8736</v>
      </c>
      <c r="M487">
        <v>8639</v>
      </c>
      <c r="N487">
        <v>8693</v>
      </c>
      <c r="O487">
        <v>8637</v>
      </c>
      <c r="P487" s="2">
        <v>8524</v>
      </c>
      <c r="Q487" s="11" t="s">
        <v>3319</v>
      </c>
      <c r="S487" s="2"/>
      <c r="T487" s="2"/>
    </row>
    <row r="488" spans="1:20" x14ac:dyDescent="0.2">
      <c r="A488" t="s">
        <v>4955</v>
      </c>
      <c r="B488">
        <v>13199</v>
      </c>
      <c r="C488">
        <v>50</v>
      </c>
      <c r="D488" t="str">
        <f t="shared" si="32"/>
        <v>05000US13199</v>
      </c>
      <c r="E488" t="s">
        <v>509</v>
      </c>
      <c r="F488" t="str">
        <f t="shared" si="33"/>
        <v>Meriwether</v>
      </c>
      <c r="G488" t="str">
        <f t="shared" si="34"/>
        <v>Georgia</v>
      </c>
      <c r="H488">
        <v>21992</v>
      </c>
      <c r="I488">
        <v>21992</v>
      </c>
      <c r="J488">
        <v>21838</v>
      </c>
      <c r="K488">
        <v>21605</v>
      </c>
      <c r="L488">
        <v>21325</v>
      </c>
      <c r="M488">
        <v>21193</v>
      </c>
      <c r="N488">
        <v>21192</v>
      </c>
      <c r="O488">
        <v>21191</v>
      </c>
      <c r="P488" s="2">
        <v>21074</v>
      </c>
      <c r="Q488" s="10" t="s">
        <v>3319</v>
      </c>
      <c r="S488" s="2"/>
      <c r="T488" s="2"/>
    </row>
    <row r="489" spans="1:20" x14ac:dyDescent="0.2">
      <c r="A489" t="s">
        <v>4956</v>
      </c>
      <c r="B489">
        <v>13201</v>
      </c>
      <c r="C489">
        <v>50</v>
      </c>
      <c r="D489" t="str">
        <f t="shared" si="32"/>
        <v>05000US13201</v>
      </c>
      <c r="E489" t="s">
        <v>510</v>
      </c>
      <c r="F489" t="str">
        <f t="shared" si="33"/>
        <v>Miller</v>
      </c>
      <c r="G489" t="str">
        <f t="shared" si="34"/>
        <v>Georgia</v>
      </c>
      <c r="H489">
        <v>6125</v>
      </c>
      <c r="I489">
        <v>6129</v>
      </c>
      <c r="J489">
        <v>6144</v>
      </c>
      <c r="K489">
        <v>6057</v>
      </c>
      <c r="L489">
        <v>5971</v>
      </c>
      <c r="M489">
        <v>5885</v>
      </c>
      <c r="N489">
        <v>5925</v>
      </c>
      <c r="O489">
        <v>5846</v>
      </c>
      <c r="P489" s="2">
        <v>5926</v>
      </c>
      <c r="Q489" s="10" t="s">
        <v>3319</v>
      </c>
      <c r="S489" s="2"/>
      <c r="T489" s="2"/>
    </row>
    <row r="490" spans="1:20" x14ac:dyDescent="0.2">
      <c r="A490" t="s">
        <v>4957</v>
      </c>
      <c r="B490">
        <v>13205</v>
      </c>
      <c r="C490">
        <v>50</v>
      </c>
      <c r="D490" t="str">
        <f t="shared" si="32"/>
        <v>05000US13205</v>
      </c>
      <c r="E490" t="s">
        <v>511</v>
      </c>
      <c r="F490" t="str">
        <f t="shared" si="33"/>
        <v>Mitchell</v>
      </c>
      <c r="G490" t="str">
        <f t="shared" si="34"/>
        <v>Georgia</v>
      </c>
      <c r="H490">
        <v>23498</v>
      </c>
      <c r="I490">
        <v>23498</v>
      </c>
      <c r="J490">
        <v>23497</v>
      </c>
      <c r="K490">
        <v>23448</v>
      </c>
      <c r="L490">
        <v>23126</v>
      </c>
      <c r="M490">
        <v>23040</v>
      </c>
      <c r="N490">
        <v>22774</v>
      </c>
      <c r="O490">
        <v>22493</v>
      </c>
      <c r="P490" s="2">
        <v>22459</v>
      </c>
      <c r="Q490" s="10" t="s">
        <v>3319</v>
      </c>
      <c r="S490" s="2"/>
      <c r="T490" s="2"/>
    </row>
    <row r="491" spans="1:20" x14ac:dyDescent="0.2">
      <c r="A491" t="s">
        <v>4958</v>
      </c>
      <c r="B491">
        <v>13207</v>
      </c>
      <c r="C491">
        <v>50</v>
      </c>
      <c r="D491" t="str">
        <f t="shared" si="32"/>
        <v>05000US13207</v>
      </c>
      <c r="E491" t="s">
        <v>512</v>
      </c>
      <c r="F491" t="str">
        <f t="shared" si="33"/>
        <v>Monroe</v>
      </c>
      <c r="G491" t="str">
        <f t="shared" si="34"/>
        <v>Georgia</v>
      </c>
      <c r="H491">
        <v>26424</v>
      </c>
      <c r="I491">
        <v>26457</v>
      </c>
      <c r="J491">
        <v>26469</v>
      </c>
      <c r="K491">
        <v>26692</v>
      </c>
      <c r="L491">
        <v>26741</v>
      </c>
      <c r="M491">
        <v>26991</v>
      </c>
      <c r="N491">
        <v>27075</v>
      </c>
      <c r="O491">
        <v>27107</v>
      </c>
      <c r="P491" s="2">
        <v>27306</v>
      </c>
      <c r="Q491" s="10" t="s">
        <v>3317</v>
      </c>
    </row>
    <row r="492" spans="1:20" x14ac:dyDescent="0.2">
      <c r="A492" t="s">
        <v>4959</v>
      </c>
      <c r="B492">
        <v>13209</v>
      </c>
      <c r="C492">
        <v>50</v>
      </c>
      <c r="D492" t="str">
        <f t="shared" si="32"/>
        <v>05000US13209</v>
      </c>
      <c r="E492" t="s">
        <v>513</v>
      </c>
      <c r="F492" t="str">
        <f t="shared" si="33"/>
        <v>Montgomery</v>
      </c>
      <c r="G492" t="str">
        <f t="shared" si="34"/>
        <v>Georgia</v>
      </c>
      <c r="H492">
        <v>9123</v>
      </c>
      <c r="I492">
        <v>9176</v>
      </c>
      <c r="J492">
        <v>9145</v>
      </c>
      <c r="K492">
        <v>9101</v>
      </c>
      <c r="L492">
        <v>8964</v>
      </c>
      <c r="M492">
        <v>9008</v>
      </c>
      <c r="N492">
        <v>8997</v>
      </c>
      <c r="O492">
        <v>8994</v>
      </c>
      <c r="P492" s="2">
        <v>9060</v>
      </c>
      <c r="Q492" s="11" t="s">
        <v>3317</v>
      </c>
    </row>
    <row r="493" spans="1:20" x14ac:dyDescent="0.2">
      <c r="A493" t="s">
        <v>4960</v>
      </c>
      <c r="B493">
        <v>13211</v>
      </c>
      <c r="C493">
        <v>50</v>
      </c>
      <c r="D493" t="str">
        <f t="shared" si="32"/>
        <v>05000US13211</v>
      </c>
      <c r="E493" t="s">
        <v>514</v>
      </c>
      <c r="F493" t="str">
        <f t="shared" si="33"/>
        <v>Morgan</v>
      </c>
      <c r="G493" t="str">
        <f t="shared" si="34"/>
        <v>Georgia</v>
      </c>
      <c r="H493">
        <v>17868</v>
      </c>
      <c r="I493">
        <v>17866</v>
      </c>
      <c r="J493">
        <v>17901</v>
      </c>
      <c r="K493">
        <v>17905</v>
      </c>
      <c r="L493">
        <v>17823</v>
      </c>
      <c r="M493">
        <v>17726</v>
      </c>
      <c r="N493">
        <v>17985</v>
      </c>
      <c r="O493">
        <v>18011</v>
      </c>
      <c r="P493" s="2">
        <v>18170</v>
      </c>
      <c r="Q493" s="10" t="s">
        <v>3293</v>
      </c>
    </row>
    <row r="494" spans="1:20" x14ac:dyDescent="0.2">
      <c r="A494" t="s">
        <v>4961</v>
      </c>
      <c r="B494">
        <v>13213</v>
      </c>
      <c r="C494">
        <v>50</v>
      </c>
      <c r="D494" t="str">
        <f t="shared" si="32"/>
        <v>05000US13213</v>
      </c>
      <c r="E494" t="s">
        <v>515</v>
      </c>
      <c r="F494" t="str">
        <f t="shared" si="33"/>
        <v>Murray</v>
      </c>
      <c r="G494" t="str">
        <f t="shared" si="34"/>
        <v>Georgia</v>
      </c>
      <c r="H494">
        <v>39628</v>
      </c>
      <c r="I494">
        <v>39628</v>
      </c>
      <c r="J494">
        <v>39541</v>
      </c>
      <c r="K494">
        <v>39433</v>
      </c>
      <c r="L494">
        <v>39392</v>
      </c>
      <c r="M494">
        <v>39253</v>
      </c>
      <c r="N494">
        <v>39355</v>
      </c>
      <c r="O494">
        <v>39476</v>
      </c>
      <c r="P494" s="2">
        <v>39315</v>
      </c>
      <c r="Q494" s="10" t="s">
        <v>3293</v>
      </c>
    </row>
    <row r="495" spans="1:20" x14ac:dyDescent="0.2">
      <c r="A495" t="s">
        <v>4962</v>
      </c>
      <c r="B495">
        <v>13215</v>
      </c>
      <c r="C495">
        <v>50</v>
      </c>
      <c r="D495" t="str">
        <f t="shared" si="32"/>
        <v>05000US13215</v>
      </c>
      <c r="E495" t="s">
        <v>516</v>
      </c>
      <c r="F495" t="str">
        <f t="shared" si="33"/>
        <v>Muscogee</v>
      </c>
      <c r="G495" t="str">
        <f t="shared" si="34"/>
        <v>Georgia</v>
      </c>
      <c r="H495">
        <v>189885</v>
      </c>
      <c r="I495">
        <v>190545</v>
      </c>
      <c r="J495">
        <v>191122</v>
      </c>
      <c r="K495">
        <v>195400</v>
      </c>
      <c r="L495">
        <v>199466</v>
      </c>
      <c r="M495">
        <v>203669</v>
      </c>
      <c r="N495">
        <v>201245</v>
      </c>
      <c r="O495">
        <v>199651</v>
      </c>
      <c r="P495" s="2">
        <v>197485</v>
      </c>
      <c r="Q495" s="11" t="s">
        <v>3319</v>
      </c>
    </row>
    <row r="496" spans="1:20" x14ac:dyDescent="0.2">
      <c r="A496" t="s">
        <v>4963</v>
      </c>
      <c r="B496">
        <v>13217</v>
      </c>
      <c r="C496">
        <v>50</v>
      </c>
      <c r="D496" t="str">
        <f t="shared" si="32"/>
        <v>05000US13217</v>
      </c>
      <c r="E496" t="s">
        <v>517</v>
      </c>
      <c r="F496" t="str">
        <f t="shared" si="33"/>
        <v>Newton</v>
      </c>
      <c r="G496" t="str">
        <f t="shared" si="34"/>
        <v>Georgia</v>
      </c>
      <c r="H496">
        <v>99958</v>
      </c>
      <c r="I496">
        <v>99958</v>
      </c>
      <c r="J496">
        <v>100169</v>
      </c>
      <c r="K496">
        <v>100565</v>
      </c>
      <c r="L496">
        <v>101122</v>
      </c>
      <c r="M496">
        <v>102272</v>
      </c>
      <c r="N496">
        <v>103790</v>
      </c>
      <c r="O496">
        <v>105324</v>
      </c>
      <c r="P496" s="2">
        <v>106999</v>
      </c>
      <c r="Q496" s="10" t="s">
        <v>3293</v>
      </c>
    </row>
    <row r="497" spans="1:19" x14ac:dyDescent="0.2">
      <c r="A497" t="s">
        <v>4964</v>
      </c>
      <c r="B497">
        <v>13219</v>
      </c>
      <c r="C497">
        <v>50</v>
      </c>
      <c r="D497" t="str">
        <f t="shared" si="32"/>
        <v>05000US13219</v>
      </c>
      <c r="E497" t="s">
        <v>518</v>
      </c>
      <c r="F497" t="str">
        <f t="shared" si="33"/>
        <v>Oconee</v>
      </c>
      <c r="G497" t="str">
        <f t="shared" si="34"/>
        <v>Georgia</v>
      </c>
      <c r="H497">
        <v>32808</v>
      </c>
      <c r="I497">
        <v>32815</v>
      </c>
      <c r="J497">
        <v>32929</v>
      </c>
      <c r="K497">
        <v>33273</v>
      </c>
      <c r="L497">
        <v>33526</v>
      </c>
      <c r="M497">
        <v>34047</v>
      </c>
      <c r="N497">
        <v>35073</v>
      </c>
      <c r="O497">
        <v>35872</v>
      </c>
      <c r="P497" s="2">
        <v>36838</v>
      </c>
      <c r="Q497" s="10" t="s">
        <v>3293</v>
      </c>
    </row>
    <row r="498" spans="1:19" x14ac:dyDescent="0.2">
      <c r="A498" t="s">
        <v>4965</v>
      </c>
      <c r="B498">
        <v>13221</v>
      </c>
      <c r="C498">
        <v>50</v>
      </c>
      <c r="D498" t="str">
        <f t="shared" si="32"/>
        <v>05000US13221</v>
      </c>
      <c r="E498" t="s">
        <v>519</v>
      </c>
      <c r="F498" t="str">
        <f t="shared" si="33"/>
        <v>Oglethorpe</v>
      </c>
      <c r="G498" t="str">
        <f t="shared" si="34"/>
        <v>Georgia</v>
      </c>
      <c r="H498">
        <v>14899</v>
      </c>
      <c r="I498">
        <v>14899</v>
      </c>
      <c r="J498">
        <v>14907</v>
      </c>
      <c r="K498">
        <v>14793</v>
      </c>
      <c r="L498">
        <v>14620</v>
      </c>
      <c r="M498">
        <v>14533</v>
      </c>
      <c r="N498">
        <v>14714</v>
      </c>
      <c r="O498">
        <v>14925</v>
      </c>
      <c r="P498" s="2">
        <v>14921</v>
      </c>
      <c r="Q498" s="10" t="s">
        <v>3317</v>
      </c>
    </row>
    <row r="499" spans="1:19" x14ac:dyDescent="0.2">
      <c r="A499" t="s">
        <v>4966</v>
      </c>
      <c r="B499">
        <v>13223</v>
      </c>
      <c r="C499">
        <v>50</v>
      </c>
      <c r="D499" t="str">
        <f t="shared" si="32"/>
        <v>05000US13223</v>
      </c>
      <c r="E499" t="s">
        <v>520</v>
      </c>
      <c r="F499" t="str">
        <f t="shared" si="33"/>
        <v>Paulding</v>
      </c>
      <c r="G499" t="str">
        <f t="shared" si="34"/>
        <v>Georgia</v>
      </c>
      <c r="H499">
        <v>142324</v>
      </c>
      <c r="I499">
        <v>142324</v>
      </c>
      <c r="J499">
        <v>142770</v>
      </c>
      <c r="K499">
        <v>143819</v>
      </c>
      <c r="L499">
        <v>145025</v>
      </c>
      <c r="M499">
        <v>147086</v>
      </c>
      <c r="N499">
        <v>148962</v>
      </c>
      <c r="O499">
        <v>152253</v>
      </c>
      <c r="P499" s="2">
        <v>155825</v>
      </c>
      <c r="Q499" s="10" t="s">
        <v>3293</v>
      </c>
    </row>
    <row r="500" spans="1:19" x14ac:dyDescent="0.2">
      <c r="A500" t="s">
        <v>4967</v>
      </c>
      <c r="B500">
        <v>13225</v>
      </c>
      <c r="C500">
        <v>50</v>
      </c>
      <c r="D500" t="str">
        <f t="shared" si="32"/>
        <v>05000US13225</v>
      </c>
      <c r="E500" t="s">
        <v>521</v>
      </c>
      <c r="F500" t="str">
        <f t="shared" si="33"/>
        <v>Peach</v>
      </c>
      <c r="G500" t="str">
        <f t="shared" si="34"/>
        <v>Georgia</v>
      </c>
      <c r="H500">
        <v>27695</v>
      </c>
      <c r="I500">
        <v>27695</v>
      </c>
      <c r="J500">
        <v>27750</v>
      </c>
      <c r="K500">
        <v>27554</v>
      </c>
      <c r="L500">
        <v>27504</v>
      </c>
      <c r="M500">
        <v>26871</v>
      </c>
      <c r="N500">
        <v>26838</v>
      </c>
      <c r="O500">
        <v>26665</v>
      </c>
      <c r="P500" s="2">
        <v>26655</v>
      </c>
      <c r="Q500" s="10" t="s">
        <v>3317</v>
      </c>
    </row>
    <row r="501" spans="1:19" x14ac:dyDescent="0.2">
      <c r="A501" t="s">
        <v>4968</v>
      </c>
      <c r="B501">
        <v>13227</v>
      </c>
      <c r="C501">
        <v>50</v>
      </c>
      <c r="D501" t="str">
        <f t="shared" si="32"/>
        <v>05000US13227</v>
      </c>
      <c r="E501" t="s">
        <v>522</v>
      </c>
      <c r="F501" t="str">
        <f t="shared" si="33"/>
        <v>Pickens</v>
      </c>
      <c r="G501" t="str">
        <f t="shared" si="34"/>
        <v>Georgia</v>
      </c>
      <c r="H501">
        <v>29431</v>
      </c>
      <c r="I501">
        <v>29421</v>
      </c>
      <c r="J501">
        <v>29460</v>
      </c>
      <c r="K501">
        <v>29471</v>
      </c>
      <c r="L501">
        <v>29327</v>
      </c>
      <c r="M501">
        <v>29518</v>
      </c>
      <c r="N501">
        <v>29981</v>
      </c>
      <c r="O501">
        <v>30301</v>
      </c>
      <c r="P501" s="2">
        <v>30832</v>
      </c>
      <c r="Q501" s="10" t="s">
        <v>3293</v>
      </c>
    </row>
    <row r="502" spans="1:19" x14ac:dyDescent="0.2">
      <c r="A502" t="s">
        <v>4969</v>
      </c>
      <c r="B502">
        <v>13229</v>
      </c>
      <c r="C502">
        <v>50</v>
      </c>
      <c r="D502" t="str">
        <f t="shared" si="32"/>
        <v>05000US13229</v>
      </c>
      <c r="E502" t="s">
        <v>523</v>
      </c>
      <c r="F502" t="str">
        <f t="shared" si="33"/>
        <v>Pierce</v>
      </c>
      <c r="G502" t="str">
        <f t="shared" si="34"/>
        <v>Georgia</v>
      </c>
      <c r="H502">
        <v>18758</v>
      </c>
      <c r="I502">
        <v>18758</v>
      </c>
      <c r="J502">
        <v>18809</v>
      </c>
      <c r="K502">
        <v>18738</v>
      </c>
      <c r="L502">
        <v>18861</v>
      </c>
      <c r="M502">
        <v>18985</v>
      </c>
      <c r="N502">
        <v>19005</v>
      </c>
      <c r="O502">
        <v>19130</v>
      </c>
      <c r="P502" s="2">
        <v>19171</v>
      </c>
      <c r="Q502" s="10" t="s">
        <v>3317</v>
      </c>
    </row>
    <row r="503" spans="1:19" x14ac:dyDescent="0.2">
      <c r="A503" t="s">
        <v>4970</v>
      </c>
      <c r="B503">
        <v>13231</v>
      </c>
      <c r="C503">
        <v>50</v>
      </c>
      <c r="D503" t="str">
        <f t="shared" si="32"/>
        <v>05000US13231</v>
      </c>
      <c r="E503" t="s">
        <v>524</v>
      </c>
      <c r="F503" t="str">
        <f t="shared" si="33"/>
        <v>Pike</v>
      </c>
      <c r="G503" t="str">
        <f t="shared" si="34"/>
        <v>Georgia</v>
      </c>
      <c r="H503">
        <v>17869</v>
      </c>
      <c r="I503">
        <v>17869</v>
      </c>
      <c r="J503">
        <v>17904</v>
      </c>
      <c r="K503">
        <v>17789</v>
      </c>
      <c r="L503">
        <v>17795</v>
      </c>
      <c r="M503">
        <v>17789</v>
      </c>
      <c r="N503">
        <v>17748</v>
      </c>
      <c r="O503">
        <v>17943</v>
      </c>
      <c r="P503" s="2">
        <v>17941</v>
      </c>
      <c r="Q503" s="10" t="s">
        <v>3317</v>
      </c>
    </row>
    <row r="504" spans="1:19" x14ac:dyDescent="0.2">
      <c r="A504" t="s">
        <v>4971</v>
      </c>
      <c r="B504">
        <v>13233</v>
      </c>
      <c r="C504">
        <v>50</v>
      </c>
      <c r="D504" t="str">
        <f t="shared" si="32"/>
        <v>05000US13233</v>
      </c>
      <c r="E504" t="s">
        <v>525</v>
      </c>
      <c r="F504" t="str">
        <f t="shared" si="33"/>
        <v>Polk</v>
      </c>
      <c r="G504" t="str">
        <f t="shared" si="34"/>
        <v>Georgia</v>
      </c>
      <c r="H504">
        <v>41475</v>
      </c>
      <c r="I504">
        <v>41475</v>
      </c>
      <c r="J504">
        <v>41537</v>
      </c>
      <c r="K504">
        <v>41289</v>
      </c>
      <c r="L504">
        <v>41105</v>
      </c>
      <c r="M504">
        <v>41060</v>
      </c>
      <c r="N504">
        <v>40967</v>
      </c>
      <c r="O504">
        <v>41405</v>
      </c>
      <c r="P504" s="2">
        <v>41776</v>
      </c>
      <c r="Q504" s="10" t="s">
        <v>3317</v>
      </c>
    </row>
    <row r="505" spans="1:19" x14ac:dyDescent="0.2">
      <c r="A505" t="s">
        <v>4972</v>
      </c>
      <c r="B505">
        <v>13235</v>
      </c>
      <c r="C505">
        <v>50</v>
      </c>
      <c r="D505" t="str">
        <f t="shared" si="32"/>
        <v>05000US13235</v>
      </c>
      <c r="E505" t="s">
        <v>526</v>
      </c>
      <c r="F505" t="str">
        <f t="shared" si="33"/>
        <v>Pulaski</v>
      </c>
      <c r="G505" t="str">
        <f t="shared" si="34"/>
        <v>Georgia</v>
      </c>
      <c r="H505">
        <v>12010</v>
      </c>
      <c r="I505">
        <v>12001</v>
      </c>
      <c r="J505">
        <v>11924</v>
      </c>
      <c r="K505">
        <v>11857</v>
      </c>
      <c r="L505">
        <v>11692</v>
      </c>
      <c r="M505">
        <v>11537</v>
      </c>
      <c r="N505">
        <v>11456</v>
      </c>
      <c r="O505">
        <v>11363</v>
      </c>
      <c r="P505" s="2">
        <v>11251</v>
      </c>
      <c r="Q505" s="10" t="s">
        <v>3317</v>
      </c>
    </row>
    <row r="506" spans="1:19" x14ac:dyDescent="0.2">
      <c r="A506" t="s">
        <v>4973</v>
      </c>
      <c r="B506">
        <v>13237</v>
      </c>
      <c r="C506">
        <v>50</v>
      </c>
      <c r="D506" t="str">
        <f t="shared" si="32"/>
        <v>05000US13237</v>
      </c>
      <c r="E506" t="s">
        <v>527</v>
      </c>
      <c r="F506" t="str">
        <f t="shared" si="33"/>
        <v>Putnam</v>
      </c>
      <c r="G506" t="str">
        <f t="shared" si="34"/>
        <v>Georgia</v>
      </c>
      <c r="H506">
        <v>21218</v>
      </c>
      <c r="I506">
        <v>21218</v>
      </c>
      <c r="J506">
        <v>21199</v>
      </c>
      <c r="K506">
        <v>21265</v>
      </c>
      <c r="L506">
        <v>21149</v>
      </c>
      <c r="M506">
        <v>21268</v>
      </c>
      <c r="N506">
        <v>21125</v>
      </c>
      <c r="O506">
        <v>21274</v>
      </c>
      <c r="P506" s="2">
        <v>21477</v>
      </c>
      <c r="Q506" s="10" t="s">
        <v>3317</v>
      </c>
      <c r="S506" s="2"/>
    </row>
    <row r="507" spans="1:19" x14ac:dyDescent="0.2">
      <c r="A507" t="s">
        <v>4974</v>
      </c>
      <c r="B507">
        <v>13239</v>
      </c>
      <c r="C507">
        <v>50</v>
      </c>
      <c r="D507" t="str">
        <f t="shared" si="32"/>
        <v>05000US13239</v>
      </c>
      <c r="E507" t="s">
        <v>528</v>
      </c>
      <c r="F507" t="str">
        <f t="shared" si="33"/>
        <v>Quitman</v>
      </c>
      <c r="G507" t="str">
        <f t="shared" si="34"/>
        <v>Georgia</v>
      </c>
      <c r="H507">
        <v>2513</v>
      </c>
      <c r="I507">
        <v>2513</v>
      </c>
      <c r="J507">
        <v>2507</v>
      </c>
      <c r="K507">
        <v>2458</v>
      </c>
      <c r="L507">
        <v>2407</v>
      </c>
      <c r="M507">
        <v>2370</v>
      </c>
      <c r="N507">
        <v>2300</v>
      </c>
      <c r="O507">
        <v>2303</v>
      </c>
      <c r="P507" s="2">
        <v>2335</v>
      </c>
      <c r="Q507" s="10" t="s">
        <v>3319</v>
      </c>
      <c r="S507" s="2"/>
    </row>
    <row r="508" spans="1:19" x14ac:dyDescent="0.2">
      <c r="A508" t="s">
        <v>4975</v>
      </c>
      <c r="B508">
        <v>13241</v>
      </c>
      <c r="C508">
        <v>50</v>
      </c>
      <c r="D508" t="str">
        <f t="shared" si="32"/>
        <v>05000US13241</v>
      </c>
      <c r="E508" t="s">
        <v>529</v>
      </c>
      <c r="F508" t="str">
        <f t="shared" si="33"/>
        <v>Rabun</v>
      </c>
      <c r="G508" t="str">
        <f t="shared" si="34"/>
        <v>Georgia</v>
      </c>
      <c r="H508">
        <v>16276</v>
      </c>
      <c r="I508">
        <v>16276</v>
      </c>
      <c r="J508">
        <v>16269</v>
      </c>
      <c r="K508">
        <v>16281</v>
      </c>
      <c r="L508">
        <v>16314</v>
      </c>
      <c r="M508">
        <v>16211</v>
      </c>
      <c r="N508">
        <v>16211</v>
      </c>
      <c r="O508">
        <v>16267</v>
      </c>
      <c r="P508" s="2">
        <v>16559</v>
      </c>
      <c r="Q508" s="10" t="s">
        <v>3311</v>
      </c>
    </row>
    <row r="509" spans="1:19" x14ac:dyDescent="0.2">
      <c r="A509" t="s">
        <v>4976</v>
      </c>
      <c r="B509">
        <v>13243</v>
      </c>
      <c r="C509">
        <v>50</v>
      </c>
      <c r="D509" t="str">
        <f t="shared" si="32"/>
        <v>05000US13243</v>
      </c>
      <c r="E509" t="s">
        <v>530</v>
      </c>
      <c r="F509" t="str">
        <f t="shared" si="33"/>
        <v>Randolph</v>
      </c>
      <c r="G509" t="str">
        <f t="shared" si="34"/>
        <v>Georgia</v>
      </c>
      <c r="H509">
        <v>7719</v>
      </c>
      <c r="I509">
        <v>7719</v>
      </c>
      <c r="J509">
        <v>7671</v>
      </c>
      <c r="K509">
        <v>7586</v>
      </c>
      <c r="L509">
        <v>7317</v>
      </c>
      <c r="M509">
        <v>7187</v>
      </c>
      <c r="N509">
        <v>7283</v>
      </c>
      <c r="O509">
        <v>7156</v>
      </c>
      <c r="P509" s="2">
        <v>7177</v>
      </c>
      <c r="Q509" s="10" t="s">
        <v>3319</v>
      </c>
    </row>
    <row r="510" spans="1:19" x14ac:dyDescent="0.2">
      <c r="A510" t="s">
        <v>4977</v>
      </c>
      <c r="B510">
        <v>13245</v>
      </c>
      <c r="C510">
        <v>50</v>
      </c>
      <c r="D510" t="str">
        <f t="shared" si="32"/>
        <v>05000US13245</v>
      </c>
      <c r="E510" t="s">
        <v>531</v>
      </c>
      <c r="F510" t="str">
        <f t="shared" si="33"/>
        <v>Richmond</v>
      </c>
      <c r="G510" t="str">
        <f t="shared" si="34"/>
        <v>Georgia</v>
      </c>
      <c r="H510">
        <v>200549</v>
      </c>
      <c r="I510">
        <v>200549</v>
      </c>
      <c r="J510">
        <v>200935</v>
      </c>
      <c r="K510">
        <v>200509</v>
      </c>
      <c r="L510">
        <v>201856</v>
      </c>
      <c r="M510">
        <v>201069</v>
      </c>
      <c r="N510">
        <v>201117</v>
      </c>
      <c r="O510">
        <v>201401</v>
      </c>
      <c r="P510" s="2">
        <v>201647</v>
      </c>
      <c r="Q510" s="10" t="s">
        <v>3317</v>
      </c>
    </row>
    <row r="511" spans="1:19" x14ac:dyDescent="0.2">
      <c r="A511" t="s">
        <v>4978</v>
      </c>
      <c r="B511">
        <v>13247</v>
      </c>
      <c r="C511">
        <v>50</v>
      </c>
      <c r="D511" t="str">
        <f t="shared" si="32"/>
        <v>05000US13247</v>
      </c>
      <c r="E511" t="s">
        <v>532</v>
      </c>
      <c r="F511" t="str">
        <f t="shared" si="33"/>
        <v>Rockdale</v>
      </c>
      <c r="G511" t="str">
        <f t="shared" si="34"/>
        <v>Georgia</v>
      </c>
      <c r="H511">
        <v>85215</v>
      </c>
      <c r="I511">
        <v>85174</v>
      </c>
      <c r="J511">
        <v>85371</v>
      </c>
      <c r="K511">
        <v>85532</v>
      </c>
      <c r="L511">
        <v>85625</v>
      </c>
      <c r="M511">
        <v>86670</v>
      </c>
      <c r="N511">
        <v>87516</v>
      </c>
      <c r="O511">
        <v>88678</v>
      </c>
      <c r="P511" s="2">
        <v>89355</v>
      </c>
      <c r="Q511" s="10" t="s">
        <v>3293</v>
      </c>
    </row>
    <row r="512" spans="1:19" x14ac:dyDescent="0.2">
      <c r="A512" t="s">
        <v>4979</v>
      </c>
      <c r="B512">
        <v>13249</v>
      </c>
      <c r="C512">
        <v>50</v>
      </c>
      <c r="D512" t="str">
        <f t="shared" si="32"/>
        <v>05000US13249</v>
      </c>
      <c r="E512" t="s">
        <v>533</v>
      </c>
      <c r="F512" t="str">
        <f t="shared" si="33"/>
        <v>Schley</v>
      </c>
      <c r="G512" t="str">
        <f t="shared" si="34"/>
        <v>Georgia</v>
      </c>
      <c r="H512">
        <v>5010</v>
      </c>
      <c r="I512">
        <v>5010</v>
      </c>
      <c r="J512">
        <v>5013</v>
      </c>
      <c r="K512">
        <v>5018</v>
      </c>
      <c r="L512">
        <v>4986</v>
      </c>
      <c r="M512">
        <v>5057</v>
      </c>
      <c r="N512">
        <v>5143</v>
      </c>
      <c r="O512">
        <v>5162</v>
      </c>
      <c r="P512" s="2">
        <v>5098</v>
      </c>
      <c r="Q512" s="11" t="s">
        <v>3319</v>
      </c>
    </row>
    <row r="513" spans="1:20" x14ac:dyDescent="0.2">
      <c r="A513" t="s">
        <v>4980</v>
      </c>
      <c r="B513">
        <v>13251</v>
      </c>
      <c r="C513">
        <v>50</v>
      </c>
      <c r="D513" t="str">
        <f t="shared" si="32"/>
        <v>05000US13251</v>
      </c>
      <c r="E513" t="s">
        <v>534</v>
      </c>
      <c r="F513" t="str">
        <f t="shared" si="33"/>
        <v>Screven</v>
      </c>
      <c r="G513" t="str">
        <f t="shared" si="34"/>
        <v>Georgia</v>
      </c>
      <c r="H513">
        <v>14593</v>
      </c>
      <c r="I513">
        <v>14593</v>
      </c>
      <c r="J513">
        <v>14510</v>
      </c>
      <c r="K513">
        <v>14415</v>
      </c>
      <c r="L513">
        <v>14193</v>
      </c>
      <c r="M513">
        <v>14179</v>
      </c>
      <c r="N513">
        <v>14029</v>
      </c>
      <c r="O513">
        <v>14123</v>
      </c>
      <c r="P513" s="2">
        <v>14044</v>
      </c>
      <c r="Q513" s="10" t="s">
        <v>3317</v>
      </c>
    </row>
    <row r="514" spans="1:20" x14ac:dyDescent="0.2">
      <c r="A514" t="s">
        <v>4981</v>
      </c>
      <c r="B514">
        <v>13253</v>
      </c>
      <c r="C514">
        <v>50</v>
      </c>
      <c r="D514" t="str">
        <f t="shared" si="32"/>
        <v>05000US13253</v>
      </c>
      <c r="E514" t="s">
        <v>535</v>
      </c>
      <c r="F514" t="str">
        <f t="shared" si="33"/>
        <v>Seminole</v>
      </c>
      <c r="G514" t="str">
        <f t="shared" si="34"/>
        <v>Georgia</v>
      </c>
      <c r="H514">
        <v>8729</v>
      </c>
      <c r="I514">
        <v>8729</v>
      </c>
      <c r="J514">
        <v>8724</v>
      </c>
      <c r="K514">
        <v>8774</v>
      </c>
      <c r="L514">
        <v>8908</v>
      </c>
      <c r="M514">
        <v>8871</v>
      </c>
      <c r="N514">
        <v>8628</v>
      </c>
      <c r="O514">
        <v>8606</v>
      </c>
      <c r="P514" s="2">
        <v>8468</v>
      </c>
      <c r="Q514" s="10" t="s">
        <v>3319</v>
      </c>
    </row>
    <row r="515" spans="1:20" x14ac:dyDescent="0.2">
      <c r="A515" t="s">
        <v>4982</v>
      </c>
      <c r="B515">
        <v>13255</v>
      </c>
      <c r="C515">
        <v>50</v>
      </c>
      <c r="D515" t="str">
        <f t="shared" ref="D515:D578" si="35">_xlfn.CONCAT("05000US",TEXT(B515,"00000"))</f>
        <v>05000US13255</v>
      </c>
      <c r="E515" t="s">
        <v>536</v>
      </c>
      <c r="F515" t="str">
        <f t="shared" si="33"/>
        <v>Spalding</v>
      </c>
      <c r="G515" t="str">
        <f t="shared" si="34"/>
        <v>Georgia</v>
      </c>
      <c r="H515">
        <v>64073</v>
      </c>
      <c r="I515">
        <v>64073</v>
      </c>
      <c r="J515">
        <v>64082</v>
      </c>
      <c r="K515">
        <v>64089</v>
      </c>
      <c r="L515">
        <v>63727</v>
      </c>
      <c r="M515">
        <v>63619</v>
      </c>
      <c r="N515">
        <v>63860</v>
      </c>
      <c r="O515">
        <v>64016</v>
      </c>
      <c r="P515" s="2">
        <v>64806</v>
      </c>
      <c r="Q515" s="10" t="s">
        <v>3293</v>
      </c>
    </row>
    <row r="516" spans="1:20" x14ac:dyDescent="0.2">
      <c r="A516" t="s">
        <v>4983</v>
      </c>
      <c r="B516">
        <v>13257</v>
      </c>
      <c r="C516">
        <v>50</v>
      </c>
      <c r="D516" t="str">
        <f t="shared" si="35"/>
        <v>05000US13257</v>
      </c>
      <c r="E516" t="s">
        <v>537</v>
      </c>
      <c r="F516" t="str">
        <f t="shared" ref="F516:F579" si="36">MID(MID(E516,1,FIND(",",E516)-1),1,FIND(" County",MID(E516,1,FIND(",",E516)-1))-1)</f>
        <v>Stephens</v>
      </c>
      <c r="G516" t="str">
        <f t="shared" ref="G516:G579" si="37">MID(E516,FIND(",",E516)+2,9999)</f>
        <v>Georgia</v>
      </c>
      <c r="H516">
        <v>26175</v>
      </c>
      <c r="I516">
        <v>26172</v>
      </c>
      <c r="J516">
        <v>26150</v>
      </c>
      <c r="K516">
        <v>25742</v>
      </c>
      <c r="L516">
        <v>25701</v>
      </c>
      <c r="M516">
        <v>25552</v>
      </c>
      <c r="N516">
        <v>25414</v>
      </c>
      <c r="O516">
        <v>25500</v>
      </c>
      <c r="P516" s="2">
        <v>25751</v>
      </c>
      <c r="Q516" s="10" t="s">
        <v>3317</v>
      </c>
    </row>
    <row r="517" spans="1:20" x14ac:dyDescent="0.2">
      <c r="A517" t="s">
        <v>4984</v>
      </c>
      <c r="B517">
        <v>13259</v>
      </c>
      <c r="C517">
        <v>50</v>
      </c>
      <c r="D517" t="str">
        <f t="shared" si="35"/>
        <v>05000US13259</v>
      </c>
      <c r="E517" t="s">
        <v>538</v>
      </c>
      <c r="F517" t="str">
        <f t="shared" si="36"/>
        <v>Stewart</v>
      </c>
      <c r="G517" t="str">
        <f t="shared" si="37"/>
        <v>Georgia</v>
      </c>
      <c r="H517">
        <v>6058</v>
      </c>
      <c r="I517">
        <v>6058</v>
      </c>
      <c r="J517">
        <v>6099</v>
      </c>
      <c r="K517">
        <v>6079</v>
      </c>
      <c r="L517">
        <v>6127</v>
      </c>
      <c r="M517">
        <v>5541</v>
      </c>
      <c r="N517">
        <v>5819</v>
      </c>
      <c r="O517">
        <v>5765</v>
      </c>
      <c r="P517" s="2">
        <v>5705</v>
      </c>
      <c r="Q517" s="11" t="s">
        <v>3319</v>
      </c>
      <c r="S517" s="2"/>
      <c r="T517" s="2"/>
    </row>
    <row r="518" spans="1:20" x14ac:dyDescent="0.2">
      <c r="A518" t="s">
        <v>4985</v>
      </c>
      <c r="B518">
        <v>13261</v>
      </c>
      <c r="C518">
        <v>50</v>
      </c>
      <c r="D518" t="str">
        <f t="shared" si="35"/>
        <v>05000US13261</v>
      </c>
      <c r="E518" t="s">
        <v>539</v>
      </c>
      <c r="F518" t="str">
        <f t="shared" si="36"/>
        <v>Sumter</v>
      </c>
      <c r="G518" t="str">
        <f t="shared" si="37"/>
        <v>Georgia</v>
      </c>
      <c r="H518">
        <v>32819</v>
      </c>
      <c r="I518">
        <v>32817</v>
      </c>
      <c r="J518">
        <v>32717</v>
      </c>
      <c r="K518">
        <v>32117</v>
      </c>
      <c r="L518">
        <v>31641</v>
      </c>
      <c r="M518">
        <v>31371</v>
      </c>
      <c r="N518">
        <v>31203</v>
      </c>
      <c r="O518">
        <v>30744</v>
      </c>
      <c r="P518" s="2">
        <v>30389</v>
      </c>
      <c r="Q518" s="11" t="s">
        <v>3319</v>
      </c>
      <c r="S518" s="2"/>
      <c r="T518" s="2"/>
    </row>
    <row r="519" spans="1:20" x14ac:dyDescent="0.2">
      <c r="A519" t="s">
        <v>4986</v>
      </c>
      <c r="B519">
        <v>13263</v>
      </c>
      <c r="C519">
        <v>50</v>
      </c>
      <c r="D519" t="str">
        <f t="shared" si="35"/>
        <v>05000US13263</v>
      </c>
      <c r="E519" t="s">
        <v>540</v>
      </c>
      <c r="F519" t="str">
        <f t="shared" si="36"/>
        <v>Talbot</v>
      </c>
      <c r="G519" t="str">
        <f t="shared" si="37"/>
        <v>Georgia</v>
      </c>
      <c r="H519">
        <v>6865</v>
      </c>
      <c r="I519">
        <v>6863</v>
      </c>
      <c r="J519">
        <v>6835</v>
      </c>
      <c r="K519">
        <v>6773</v>
      </c>
      <c r="L519">
        <v>6546</v>
      </c>
      <c r="M519">
        <v>6445</v>
      </c>
      <c r="N519">
        <v>6381</v>
      </c>
      <c r="O519">
        <v>6321</v>
      </c>
      <c r="P519" s="2">
        <v>6171</v>
      </c>
      <c r="Q519" s="10" t="s">
        <v>3319</v>
      </c>
      <c r="S519" s="2"/>
      <c r="T519" s="2"/>
    </row>
    <row r="520" spans="1:20" x14ac:dyDescent="0.2">
      <c r="A520" t="s">
        <v>4987</v>
      </c>
      <c r="B520">
        <v>13265</v>
      </c>
      <c r="C520">
        <v>50</v>
      </c>
      <c r="D520" t="str">
        <f t="shared" si="35"/>
        <v>05000US13265</v>
      </c>
      <c r="E520" t="s">
        <v>541</v>
      </c>
      <c r="F520" t="str">
        <f t="shared" si="36"/>
        <v>Taliaferro</v>
      </c>
      <c r="G520" t="str">
        <f t="shared" si="37"/>
        <v>Georgia</v>
      </c>
      <c r="H520">
        <v>1717</v>
      </c>
      <c r="I520">
        <v>1717</v>
      </c>
      <c r="J520">
        <v>1699</v>
      </c>
      <c r="K520">
        <v>1704</v>
      </c>
      <c r="L520">
        <v>1670</v>
      </c>
      <c r="M520">
        <v>1688</v>
      </c>
      <c r="N520">
        <v>1689</v>
      </c>
      <c r="O520">
        <v>1638</v>
      </c>
      <c r="P520" s="2">
        <v>1593</v>
      </c>
      <c r="Q520" s="10" t="s">
        <v>3317</v>
      </c>
      <c r="S520" s="2"/>
      <c r="T520" s="2"/>
    </row>
    <row r="521" spans="1:20" x14ac:dyDescent="0.2">
      <c r="A521" t="s">
        <v>4988</v>
      </c>
      <c r="B521">
        <v>13267</v>
      </c>
      <c r="C521">
        <v>50</v>
      </c>
      <c r="D521" t="str">
        <f t="shared" si="35"/>
        <v>05000US13267</v>
      </c>
      <c r="E521" t="s">
        <v>542</v>
      </c>
      <c r="F521" t="str">
        <f t="shared" si="36"/>
        <v>Tattnall</v>
      </c>
      <c r="G521" t="str">
        <f t="shared" si="37"/>
        <v>Georgia</v>
      </c>
      <c r="H521">
        <v>25520</v>
      </c>
      <c r="I521">
        <v>25517</v>
      </c>
      <c r="J521">
        <v>25490</v>
      </c>
      <c r="K521">
        <v>25303</v>
      </c>
      <c r="L521">
        <v>25313</v>
      </c>
      <c r="M521">
        <v>25497</v>
      </c>
      <c r="N521">
        <v>25195</v>
      </c>
      <c r="O521">
        <v>25205</v>
      </c>
      <c r="P521" s="2">
        <v>25092</v>
      </c>
      <c r="Q521" s="11" t="s">
        <v>3317</v>
      </c>
      <c r="S521" s="2"/>
      <c r="T521" s="2"/>
    </row>
    <row r="522" spans="1:20" x14ac:dyDescent="0.2">
      <c r="A522" t="s">
        <v>4989</v>
      </c>
      <c r="B522">
        <v>13269</v>
      </c>
      <c r="C522">
        <v>50</v>
      </c>
      <c r="D522" t="str">
        <f t="shared" si="35"/>
        <v>05000US13269</v>
      </c>
      <c r="E522" t="s">
        <v>543</v>
      </c>
      <c r="F522" t="str">
        <f t="shared" si="36"/>
        <v>Taylor</v>
      </c>
      <c r="G522" t="str">
        <f t="shared" si="37"/>
        <v>Georgia</v>
      </c>
      <c r="H522">
        <v>8906</v>
      </c>
      <c r="I522">
        <v>8906</v>
      </c>
      <c r="J522">
        <v>8768</v>
      </c>
      <c r="K522">
        <v>8468</v>
      </c>
      <c r="L522">
        <v>8381</v>
      </c>
      <c r="M522">
        <v>8413</v>
      </c>
      <c r="N522">
        <v>8428</v>
      </c>
      <c r="O522">
        <v>8314</v>
      </c>
      <c r="P522" s="2">
        <v>8232</v>
      </c>
      <c r="Q522" s="10" t="s">
        <v>3319</v>
      </c>
      <c r="S522" s="2"/>
      <c r="T522" s="2"/>
    </row>
    <row r="523" spans="1:20" x14ac:dyDescent="0.2">
      <c r="A523" t="s">
        <v>4990</v>
      </c>
      <c r="B523">
        <v>13271</v>
      </c>
      <c r="C523">
        <v>50</v>
      </c>
      <c r="D523" t="str">
        <f t="shared" si="35"/>
        <v>05000US13271</v>
      </c>
      <c r="E523" t="s">
        <v>544</v>
      </c>
      <c r="F523" t="str">
        <f t="shared" si="36"/>
        <v>Telfair</v>
      </c>
      <c r="G523" t="str">
        <f t="shared" si="37"/>
        <v>Georgia</v>
      </c>
      <c r="H523">
        <v>16500</v>
      </c>
      <c r="I523">
        <v>16500</v>
      </c>
      <c r="J523">
        <v>16489</v>
      </c>
      <c r="K523">
        <v>16308</v>
      </c>
      <c r="L523">
        <v>16418</v>
      </c>
      <c r="M523">
        <v>16663</v>
      </c>
      <c r="N523">
        <v>16497</v>
      </c>
      <c r="O523">
        <v>16480</v>
      </c>
      <c r="P523" s="2">
        <v>15965</v>
      </c>
      <c r="Q523" s="11" t="s">
        <v>3317</v>
      </c>
    </row>
    <row r="524" spans="1:20" x14ac:dyDescent="0.2">
      <c r="A524" t="s">
        <v>4991</v>
      </c>
      <c r="B524">
        <v>13273</v>
      </c>
      <c r="C524">
        <v>50</v>
      </c>
      <c r="D524" t="str">
        <f t="shared" si="35"/>
        <v>05000US13273</v>
      </c>
      <c r="E524" t="s">
        <v>545</v>
      </c>
      <c r="F524" t="str">
        <f t="shared" si="36"/>
        <v>Terrell</v>
      </c>
      <c r="G524" t="str">
        <f t="shared" si="37"/>
        <v>Georgia</v>
      </c>
      <c r="H524">
        <v>9315</v>
      </c>
      <c r="I524">
        <v>9507</v>
      </c>
      <c r="J524">
        <v>9517</v>
      </c>
      <c r="K524">
        <v>9385</v>
      </c>
      <c r="L524">
        <v>9244</v>
      </c>
      <c r="M524">
        <v>9222</v>
      </c>
      <c r="N524">
        <v>9128</v>
      </c>
      <c r="O524">
        <v>9099</v>
      </c>
      <c r="P524" s="2">
        <v>8967</v>
      </c>
      <c r="Q524" s="10" t="s">
        <v>3319</v>
      </c>
      <c r="S524" s="3"/>
      <c r="T524" s="2"/>
    </row>
    <row r="525" spans="1:20" x14ac:dyDescent="0.2">
      <c r="A525" t="s">
        <v>4992</v>
      </c>
      <c r="B525">
        <v>13275</v>
      </c>
      <c r="C525">
        <v>50</v>
      </c>
      <c r="D525" t="str">
        <f t="shared" si="35"/>
        <v>05000US13275</v>
      </c>
      <c r="E525" t="s">
        <v>546</v>
      </c>
      <c r="F525" t="str">
        <f t="shared" si="36"/>
        <v>Thomas</v>
      </c>
      <c r="G525" t="str">
        <f t="shared" si="37"/>
        <v>Georgia</v>
      </c>
      <c r="H525">
        <v>44720</v>
      </c>
      <c r="I525">
        <v>44719</v>
      </c>
      <c r="J525">
        <v>44758</v>
      </c>
      <c r="K525">
        <v>44614</v>
      </c>
      <c r="L525">
        <v>44615</v>
      </c>
      <c r="M525">
        <v>44932</v>
      </c>
      <c r="N525">
        <v>45052</v>
      </c>
      <c r="O525">
        <v>45038</v>
      </c>
      <c r="P525" s="2">
        <v>45248</v>
      </c>
      <c r="Q525" s="10" t="s">
        <v>3319</v>
      </c>
      <c r="S525" s="3"/>
      <c r="T525" s="2"/>
    </row>
    <row r="526" spans="1:20" x14ac:dyDescent="0.2">
      <c r="A526" t="s">
        <v>4993</v>
      </c>
      <c r="B526">
        <v>13277</v>
      </c>
      <c r="C526">
        <v>50</v>
      </c>
      <c r="D526" t="str">
        <f t="shared" si="35"/>
        <v>05000US13277</v>
      </c>
      <c r="E526" t="s">
        <v>547</v>
      </c>
      <c r="F526" t="str">
        <f t="shared" si="36"/>
        <v>Tift</v>
      </c>
      <c r="G526" t="str">
        <f t="shared" si="37"/>
        <v>Georgia</v>
      </c>
      <c r="H526">
        <v>40118</v>
      </c>
      <c r="I526">
        <v>40131</v>
      </c>
      <c r="J526">
        <v>40235</v>
      </c>
      <c r="K526">
        <v>41212</v>
      </c>
      <c r="L526">
        <v>40998</v>
      </c>
      <c r="M526">
        <v>40297</v>
      </c>
      <c r="N526">
        <v>40610</v>
      </c>
      <c r="O526">
        <v>40722</v>
      </c>
      <c r="P526" s="2">
        <v>40828</v>
      </c>
      <c r="Q526" s="10" t="s">
        <v>3319</v>
      </c>
      <c r="S526" s="3"/>
      <c r="T526" s="2"/>
    </row>
    <row r="527" spans="1:20" x14ac:dyDescent="0.2">
      <c r="A527" t="s">
        <v>4994</v>
      </c>
      <c r="B527">
        <v>13279</v>
      </c>
      <c r="C527">
        <v>50</v>
      </c>
      <c r="D527" t="str">
        <f t="shared" si="35"/>
        <v>05000US13279</v>
      </c>
      <c r="E527" t="s">
        <v>548</v>
      </c>
      <c r="F527" t="str">
        <f t="shared" si="36"/>
        <v>Toombs</v>
      </c>
      <c r="G527" t="str">
        <f t="shared" si="37"/>
        <v>Georgia</v>
      </c>
      <c r="H527">
        <v>27223</v>
      </c>
      <c r="I527">
        <v>27174</v>
      </c>
      <c r="J527">
        <v>27254</v>
      </c>
      <c r="K527">
        <v>27159</v>
      </c>
      <c r="L527">
        <v>27136</v>
      </c>
      <c r="M527">
        <v>27182</v>
      </c>
      <c r="N527">
        <v>27121</v>
      </c>
      <c r="O527">
        <v>27166</v>
      </c>
      <c r="P527" s="2">
        <v>27196</v>
      </c>
      <c r="Q527" s="11" t="s">
        <v>3317</v>
      </c>
      <c r="S527" s="3"/>
      <c r="T527" s="2"/>
    </row>
    <row r="528" spans="1:20" x14ac:dyDescent="0.2">
      <c r="A528" t="s">
        <v>4995</v>
      </c>
      <c r="B528">
        <v>13281</v>
      </c>
      <c r="C528">
        <v>50</v>
      </c>
      <c r="D528" t="str">
        <f t="shared" si="35"/>
        <v>05000US13281</v>
      </c>
      <c r="E528" t="s">
        <v>549</v>
      </c>
      <c r="F528" t="str">
        <f t="shared" si="36"/>
        <v>Towns</v>
      </c>
      <c r="G528" t="str">
        <f t="shared" si="37"/>
        <v>Georgia</v>
      </c>
      <c r="H528">
        <v>10471</v>
      </c>
      <c r="I528">
        <v>10471</v>
      </c>
      <c r="J528">
        <v>10541</v>
      </c>
      <c r="K528">
        <v>10499</v>
      </c>
      <c r="L528">
        <v>10504</v>
      </c>
      <c r="M528">
        <v>10745</v>
      </c>
      <c r="N528">
        <v>11075</v>
      </c>
      <c r="O528">
        <v>11163</v>
      </c>
      <c r="P528" s="2">
        <v>11391</v>
      </c>
      <c r="Q528" s="10" t="s">
        <v>3311</v>
      </c>
    </row>
    <row r="529" spans="1:19" x14ac:dyDescent="0.2">
      <c r="A529" t="s">
        <v>4996</v>
      </c>
      <c r="B529">
        <v>13283</v>
      </c>
      <c r="C529">
        <v>50</v>
      </c>
      <c r="D529" t="str">
        <f t="shared" si="35"/>
        <v>05000US13283</v>
      </c>
      <c r="E529" t="s">
        <v>550</v>
      </c>
      <c r="F529" t="str">
        <f t="shared" si="36"/>
        <v>Treutlen</v>
      </c>
      <c r="G529" t="str">
        <f t="shared" si="37"/>
        <v>Georgia</v>
      </c>
      <c r="H529">
        <v>6885</v>
      </c>
      <c r="I529">
        <v>6881</v>
      </c>
      <c r="J529">
        <v>6884</v>
      </c>
      <c r="K529">
        <v>6818</v>
      </c>
      <c r="L529">
        <v>6753</v>
      </c>
      <c r="M529">
        <v>6641</v>
      </c>
      <c r="N529">
        <v>6769</v>
      </c>
      <c r="O529">
        <v>6755</v>
      </c>
      <c r="P529" s="2">
        <v>6637</v>
      </c>
      <c r="Q529" s="10" t="s">
        <v>3317</v>
      </c>
    </row>
    <row r="530" spans="1:19" x14ac:dyDescent="0.2">
      <c r="A530" t="s">
        <v>4997</v>
      </c>
      <c r="B530">
        <v>13285</v>
      </c>
      <c r="C530">
        <v>50</v>
      </c>
      <c r="D530" t="str">
        <f t="shared" si="35"/>
        <v>05000US13285</v>
      </c>
      <c r="E530" t="s">
        <v>551</v>
      </c>
      <c r="F530" t="str">
        <f t="shared" si="36"/>
        <v>Troup</v>
      </c>
      <c r="G530" t="str">
        <f t="shared" si="37"/>
        <v>Georgia</v>
      </c>
      <c r="H530">
        <v>67044</v>
      </c>
      <c r="I530">
        <v>67044</v>
      </c>
      <c r="J530">
        <v>67091</v>
      </c>
      <c r="K530">
        <v>67719</v>
      </c>
      <c r="L530">
        <v>68432</v>
      </c>
      <c r="M530">
        <v>68936</v>
      </c>
      <c r="N530">
        <v>69451</v>
      </c>
      <c r="O530">
        <v>69747</v>
      </c>
      <c r="P530" s="2">
        <v>70005</v>
      </c>
      <c r="Q530" s="11" t="s">
        <v>3319</v>
      </c>
    </row>
    <row r="531" spans="1:19" x14ac:dyDescent="0.2">
      <c r="A531" t="s">
        <v>4998</v>
      </c>
      <c r="B531">
        <v>13287</v>
      </c>
      <c r="C531">
        <v>50</v>
      </c>
      <c r="D531" t="str">
        <f t="shared" si="35"/>
        <v>05000US13287</v>
      </c>
      <c r="E531" t="s">
        <v>552</v>
      </c>
      <c r="F531" t="str">
        <f t="shared" si="36"/>
        <v>Turner</v>
      </c>
      <c r="G531" t="str">
        <f t="shared" si="37"/>
        <v>Georgia</v>
      </c>
      <c r="H531">
        <v>8930</v>
      </c>
      <c r="I531">
        <v>8930</v>
      </c>
      <c r="J531">
        <v>8919</v>
      </c>
      <c r="K531">
        <v>8929</v>
      </c>
      <c r="L531">
        <v>8435</v>
      </c>
      <c r="M531">
        <v>8194</v>
      </c>
      <c r="N531">
        <v>8061</v>
      </c>
      <c r="O531">
        <v>8036</v>
      </c>
      <c r="P531" s="2">
        <v>8030</v>
      </c>
      <c r="Q531" s="10" t="s">
        <v>3317</v>
      </c>
    </row>
    <row r="532" spans="1:19" x14ac:dyDescent="0.2">
      <c r="A532" t="s">
        <v>4999</v>
      </c>
      <c r="B532">
        <v>13289</v>
      </c>
      <c r="C532">
        <v>50</v>
      </c>
      <c r="D532" t="str">
        <f t="shared" si="35"/>
        <v>05000US13289</v>
      </c>
      <c r="E532" t="s">
        <v>553</v>
      </c>
      <c r="F532" t="str">
        <f t="shared" si="36"/>
        <v>Twiggs</v>
      </c>
      <c r="G532" t="str">
        <f t="shared" si="37"/>
        <v>Georgia</v>
      </c>
      <c r="H532">
        <v>9023</v>
      </c>
      <c r="I532">
        <v>9023</v>
      </c>
      <c r="J532">
        <v>8958</v>
      </c>
      <c r="K532">
        <v>8818</v>
      </c>
      <c r="L532">
        <v>8513</v>
      </c>
      <c r="M532">
        <v>8481</v>
      </c>
      <c r="N532">
        <v>8351</v>
      </c>
      <c r="O532">
        <v>8297</v>
      </c>
      <c r="P532" s="2">
        <v>8171</v>
      </c>
      <c r="Q532" s="10" t="s">
        <v>3317</v>
      </c>
    </row>
    <row r="533" spans="1:19" x14ac:dyDescent="0.2">
      <c r="A533" t="s">
        <v>5000</v>
      </c>
      <c r="B533">
        <v>13291</v>
      </c>
      <c r="C533">
        <v>50</v>
      </c>
      <c r="D533" t="str">
        <f t="shared" si="35"/>
        <v>05000US13291</v>
      </c>
      <c r="E533" t="s">
        <v>554</v>
      </c>
      <c r="F533" t="str">
        <f t="shared" si="36"/>
        <v>Union</v>
      </c>
      <c r="G533" t="str">
        <f t="shared" si="37"/>
        <v>Georgia</v>
      </c>
      <c r="H533">
        <v>21356</v>
      </c>
      <c r="I533">
        <v>21359</v>
      </c>
      <c r="J533">
        <v>21321</v>
      </c>
      <c r="K533">
        <v>21363</v>
      </c>
      <c r="L533">
        <v>21477</v>
      </c>
      <c r="M533">
        <v>21571</v>
      </c>
      <c r="N533">
        <v>21940</v>
      </c>
      <c r="O533">
        <v>22251</v>
      </c>
      <c r="P533" s="2">
        <v>22928</v>
      </c>
      <c r="Q533" s="10" t="s">
        <v>3293</v>
      </c>
    </row>
    <row r="534" spans="1:19" x14ac:dyDescent="0.2">
      <c r="A534" t="s">
        <v>5001</v>
      </c>
      <c r="B534">
        <v>13293</v>
      </c>
      <c r="C534">
        <v>50</v>
      </c>
      <c r="D534" t="str">
        <f t="shared" si="35"/>
        <v>05000US13293</v>
      </c>
      <c r="E534" t="s">
        <v>555</v>
      </c>
      <c r="F534" t="str">
        <f t="shared" si="36"/>
        <v>Upson</v>
      </c>
      <c r="G534" t="str">
        <f t="shared" si="37"/>
        <v>Georgia</v>
      </c>
      <c r="H534">
        <v>27153</v>
      </c>
      <c r="I534">
        <v>27153</v>
      </c>
      <c r="J534">
        <v>27066</v>
      </c>
      <c r="K534">
        <v>26962</v>
      </c>
      <c r="L534">
        <v>26626</v>
      </c>
      <c r="M534">
        <v>26488</v>
      </c>
      <c r="N534">
        <v>26229</v>
      </c>
      <c r="O534">
        <v>26292</v>
      </c>
      <c r="P534" s="2">
        <v>26335</v>
      </c>
      <c r="Q534" s="10" t="s">
        <v>3319</v>
      </c>
    </row>
    <row r="535" spans="1:19" x14ac:dyDescent="0.2">
      <c r="A535" t="s">
        <v>5002</v>
      </c>
      <c r="B535">
        <v>13295</v>
      </c>
      <c r="C535">
        <v>50</v>
      </c>
      <c r="D535" t="str">
        <f t="shared" si="35"/>
        <v>05000US13295</v>
      </c>
      <c r="E535" t="s">
        <v>556</v>
      </c>
      <c r="F535" t="str">
        <f t="shared" si="36"/>
        <v>Walker</v>
      </c>
      <c r="G535" t="str">
        <f t="shared" si="37"/>
        <v>Georgia</v>
      </c>
      <c r="H535">
        <v>68756</v>
      </c>
      <c r="I535">
        <v>68756</v>
      </c>
      <c r="J535">
        <v>68890</v>
      </c>
      <c r="K535">
        <v>68610</v>
      </c>
      <c r="L535">
        <v>68191</v>
      </c>
      <c r="M535">
        <v>68288</v>
      </c>
      <c r="N535">
        <v>68289</v>
      </c>
      <c r="O535">
        <v>68053</v>
      </c>
      <c r="P535" s="2">
        <v>67896</v>
      </c>
      <c r="Q535" s="10" t="s">
        <v>3311</v>
      </c>
    </row>
    <row r="536" spans="1:19" x14ac:dyDescent="0.2">
      <c r="A536" t="s">
        <v>5003</v>
      </c>
      <c r="B536">
        <v>13297</v>
      </c>
      <c r="C536">
        <v>50</v>
      </c>
      <c r="D536" t="str">
        <f t="shared" si="35"/>
        <v>05000US13297</v>
      </c>
      <c r="E536" t="s">
        <v>557</v>
      </c>
      <c r="F536" t="str">
        <f t="shared" si="36"/>
        <v>Walton</v>
      </c>
      <c r="G536" t="str">
        <f t="shared" si="37"/>
        <v>Georgia</v>
      </c>
      <c r="H536">
        <v>83768</v>
      </c>
      <c r="I536">
        <v>83768</v>
      </c>
      <c r="J536">
        <v>83981</v>
      </c>
      <c r="K536">
        <v>84438</v>
      </c>
      <c r="L536">
        <v>84882</v>
      </c>
      <c r="M536">
        <v>86011</v>
      </c>
      <c r="N536">
        <v>87610</v>
      </c>
      <c r="O536">
        <v>88495</v>
      </c>
      <c r="P536" s="2">
        <v>90184</v>
      </c>
      <c r="Q536" s="10" t="s">
        <v>3293</v>
      </c>
    </row>
    <row r="537" spans="1:19" x14ac:dyDescent="0.2">
      <c r="A537" t="s">
        <v>5004</v>
      </c>
      <c r="B537">
        <v>13299</v>
      </c>
      <c r="C537">
        <v>50</v>
      </c>
      <c r="D537" t="str">
        <f t="shared" si="35"/>
        <v>05000US13299</v>
      </c>
      <c r="E537" t="s">
        <v>558</v>
      </c>
      <c r="F537" t="str">
        <f t="shared" si="36"/>
        <v>Ware</v>
      </c>
      <c r="G537" t="str">
        <f t="shared" si="37"/>
        <v>Georgia</v>
      </c>
      <c r="H537">
        <v>36312</v>
      </c>
      <c r="I537">
        <v>36306</v>
      </c>
      <c r="J537">
        <v>36373</v>
      </c>
      <c r="K537">
        <v>36193</v>
      </c>
      <c r="L537">
        <v>35859</v>
      </c>
      <c r="M537">
        <v>35760</v>
      </c>
      <c r="N537">
        <v>35578</v>
      </c>
      <c r="O537">
        <v>35422</v>
      </c>
      <c r="P537" s="2">
        <v>35738</v>
      </c>
      <c r="Q537" s="10" t="s">
        <v>3317</v>
      </c>
    </row>
    <row r="538" spans="1:19" x14ac:dyDescent="0.2">
      <c r="A538" t="s">
        <v>5005</v>
      </c>
      <c r="B538">
        <v>13301</v>
      </c>
      <c r="C538">
        <v>50</v>
      </c>
      <c r="D538" t="str">
        <f t="shared" si="35"/>
        <v>05000US13301</v>
      </c>
      <c r="E538" t="s">
        <v>559</v>
      </c>
      <c r="F538" t="str">
        <f t="shared" si="36"/>
        <v>Warren</v>
      </c>
      <c r="G538" t="str">
        <f t="shared" si="37"/>
        <v>Georgia</v>
      </c>
      <c r="H538">
        <v>5834</v>
      </c>
      <c r="I538">
        <v>5834</v>
      </c>
      <c r="J538">
        <v>5795</v>
      </c>
      <c r="K538">
        <v>5704</v>
      </c>
      <c r="L538">
        <v>5568</v>
      </c>
      <c r="M538">
        <v>5551</v>
      </c>
      <c r="N538">
        <v>5500</v>
      </c>
      <c r="O538">
        <v>5458</v>
      </c>
      <c r="P538" s="2">
        <v>5442</v>
      </c>
      <c r="Q538" s="10" t="s">
        <v>3317</v>
      </c>
      <c r="S538" s="2"/>
    </row>
    <row r="539" spans="1:19" x14ac:dyDescent="0.2">
      <c r="A539" t="s">
        <v>5006</v>
      </c>
      <c r="B539">
        <v>13303</v>
      </c>
      <c r="C539">
        <v>50</v>
      </c>
      <c r="D539" t="str">
        <f t="shared" si="35"/>
        <v>05000US13303</v>
      </c>
      <c r="E539" t="s">
        <v>560</v>
      </c>
      <c r="F539" t="str">
        <f t="shared" si="36"/>
        <v>Washington</v>
      </c>
      <c r="G539" t="str">
        <f t="shared" si="37"/>
        <v>Georgia</v>
      </c>
      <c r="H539">
        <v>21187</v>
      </c>
      <c r="I539">
        <v>21187</v>
      </c>
      <c r="J539">
        <v>21106</v>
      </c>
      <c r="K539">
        <v>21022</v>
      </c>
      <c r="L539">
        <v>20864</v>
      </c>
      <c r="M539">
        <v>20647</v>
      </c>
      <c r="N539">
        <v>20629</v>
      </c>
      <c r="O539">
        <v>20804</v>
      </c>
      <c r="P539" s="2">
        <v>20457</v>
      </c>
      <c r="Q539" s="10" t="s">
        <v>3317</v>
      </c>
      <c r="S539" s="2"/>
    </row>
    <row r="540" spans="1:19" x14ac:dyDescent="0.2">
      <c r="A540" t="s">
        <v>5007</v>
      </c>
      <c r="B540">
        <v>13305</v>
      </c>
      <c r="C540">
        <v>50</v>
      </c>
      <c r="D540" t="str">
        <f t="shared" si="35"/>
        <v>05000US13305</v>
      </c>
      <c r="E540" t="s">
        <v>561</v>
      </c>
      <c r="F540" t="str">
        <f t="shared" si="36"/>
        <v>Wayne</v>
      </c>
      <c r="G540" t="str">
        <f t="shared" si="37"/>
        <v>Georgia</v>
      </c>
      <c r="H540">
        <v>30099</v>
      </c>
      <c r="I540">
        <v>30099</v>
      </c>
      <c r="J540">
        <v>30094</v>
      </c>
      <c r="K540">
        <v>30346</v>
      </c>
      <c r="L540">
        <v>30362</v>
      </c>
      <c r="M540">
        <v>30055</v>
      </c>
      <c r="N540">
        <v>29972</v>
      </c>
      <c r="O540">
        <v>29539</v>
      </c>
      <c r="P540" s="2">
        <v>30104</v>
      </c>
      <c r="Q540" s="10" t="s">
        <v>3317</v>
      </c>
    </row>
    <row r="541" spans="1:19" x14ac:dyDescent="0.2">
      <c r="A541" t="s">
        <v>5008</v>
      </c>
      <c r="B541">
        <v>13307</v>
      </c>
      <c r="C541">
        <v>50</v>
      </c>
      <c r="D541" t="str">
        <f t="shared" si="35"/>
        <v>05000US13307</v>
      </c>
      <c r="E541" t="s">
        <v>562</v>
      </c>
      <c r="F541" t="str">
        <f t="shared" si="36"/>
        <v>Webster</v>
      </c>
      <c r="G541" t="str">
        <f t="shared" si="37"/>
        <v>Georgia</v>
      </c>
      <c r="H541">
        <v>2799</v>
      </c>
      <c r="I541">
        <v>2801</v>
      </c>
      <c r="J541">
        <v>2777</v>
      </c>
      <c r="K541">
        <v>2796</v>
      </c>
      <c r="L541">
        <v>2792</v>
      </c>
      <c r="M541">
        <v>2702</v>
      </c>
      <c r="N541">
        <v>2630</v>
      </c>
      <c r="O541">
        <v>2635</v>
      </c>
      <c r="P541" s="2">
        <v>2599</v>
      </c>
      <c r="Q541" s="11" t="s">
        <v>3319</v>
      </c>
    </row>
    <row r="542" spans="1:19" x14ac:dyDescent="0.2">
      <c r="A542" t="s">
        <v>5009</v>
      </c>
      <c r="B542">
        <v>13309</v>
      </c>
      <c r="C542">
        <v>50</v>
      </c>
      <c r="D542" t="str">
        <f t="shared" si="35"/>
        <v>05000US13309</v>
      </c>
      <c r="E542" t="s">
        <v>563</v>
      </c>
      <c r="F542" t="str">
        <f t="shared" si="36"/>
        <v>Wheeler</v>
      </c>
      <c r="G542" t="str">
        <f t="shared" si="37"/>
        <v>Georgia</v>
      </c>
      <c r="H542">
        <v>7421</v>
      </c>
      <c r="I542">
        <v>7421</v>
      </c>
      <c r="J542">
        <v>7754</v>
      </c>
      <c r="K542">
        <v>8065</v>
      </c>
      <c r="L542">
        <v>7911</v>
      </c>
      <c r="M542">
        <v>7915</v>
      </c>
      <c r="N542">
        <v>7960</v>
      </c>
      <c r="O542">
        <v>7897</v>
      </c>
      <c r="P542" s="2">
        <v>7978</v>
      </c>
      <c r="Q542" s="10" t="s">
        <v>3317</v>
      </c>
    </row>
    <row r="543" spans="1:19" x14ac:dyDescent="0.2">
      <c r="A543" t="s">
        <v>5010</v>
      </c>
      <c r="B543">
        <v>13311</v>
      </c>
      <c r="C543">
        <v>50</v>
      </c>
      <c r="D543" t="str">
        <f t="shared" si="35"/>
        <v>05000US13311</v>
      </c>
      <c r="E543" t="s">
        <v>564</v>
      </c>
      <c r="F543" t="str">
        <f t="shared" si="36"/>
        <v>White</v>
      </c>
      <c r="G543" t="str">
        <f t="shared" si="37"/>
        <v>Georgia</v>
      </c>
      <c r="H543">
        <v>27144</v>
      </c>
      <c r="I543">
        <v>27144</v>
      </c>
      <c r="J543">
        <v>27209</v>
      </c>
      <c r="K543">
        <v>27390</v>
      </c>
      <c r="L543">
        <v>27591</v>
      </c>
      <c r="M543">
        <v>27796</v>
      </c>
      <c r="N543">
        <v>28029</v>
      </c>
      <c r="O543">
        <v>28402</v>
      </c>
      <c r="P543" s="2">
        <v>28884</v>
      </c>
      <c r="Q543" s="10" t="s">
        <v>3293</v>
      </c>
    </row>
    <row r="544" spans="1:19" x14ac:dyDescent="0.2">
      <c r="A544" t="s">
        <v>5011</v>
      </c>
      <c r="B544">
        <v>13313</v>
      </c>
      <c r="C544">
        <v>50</v>
      </c>
      <c r="D544" t="str">
        <f t="shared" si="35"/>
        <v>05000US13313</v>
      </c>
      <c r="E544" t="s">
        <v>565</v>
      </c>
      <c r="F544" t="str">
        <f t="shared" si="36"/>
        <v>Whitfield</v>
      </c>
      <c r="G544" t="str">
        <f t="shared" si="37"/>
        <v>Georgia</v>
      </c>
      <c r="H544">
        <v>102599</v>
      </c>
      <c r="I544">
        <v>102599</v>
      </c>
      <c r="J544">
        <v>102777</v>
      </c>
      <c r="K544">
        <v>103075</v>
      </c>
      <c r="L544">
        <v>103193</v>
      </c>
      <c r="M544">
        <v>103008</v>
      </c>
      <c r="N544">
        <v>103498</v>
      </c>
      <c r="O544">
        <v>103976</v>
      </c>
      <c r="P544" s="2">
        <v>104589</v>
      </c>
      <c r="Q544" s="10" t="s">
        <v>3293</v>
      </c>
    </row>
    <row r="545" spans="1:20" x14ac:dyDescent="0.2">
      <c r="A545" t="s">
        <v>5012</v>
      </c>
      <c r="B545">
        <v>13315</v>
      </c>
      <c r="C545">
        <v>50</v>
      </c>
      <c r="D545" t="str">
        <f t="shared" si="35"/>
        <v>05000US13315</v>
      </c>
      <c r="E545" t="s">
        <v>566</v>
      </c>
      <c r="F545" t="str">
        <f t="shared" si="36"/>
        <v>Wilcox</v>
      </c>
      <c r="G545" t="str">
        <f t="shared" si="37"/>
        <v>Georgia</v>
      </c>
      <c r="H545">
        <v>9255</v>
      </c>
      <c r="I545">
        <v>9255</v>
      </c>
      <c r="J545">
        <v>9276</v>
      </c>
      <c r="K545">
        <v>9174</v>
      </c>
      <c r="L545">
        <v>8977</v>
      </c>
      <c r="M545">
        <v>8970</v>
      </c>
      <c r="N545">
        <v>8850</v>
      </c>
      <c r="O545">
        <v>8864</v>
      </c>
      <c r="P545" s="2">
        <v>8761</v>
      </c>
      <c r="Q545" s="10" t="s">
        <v>3317</v>
      </c>
    </row>
    <row r="546" spans="1:20" x14ac:dyDescent="0.2">
      <c r="A546" t="s">
        <v>5013</v>
      </c>
      <c r="B546">
        <v>13317</v>
      </c>
      <c r="C546">
        <v>50</v>
      </c>
      <c r="D546" t="str">
        <f t="shared" si="35"/>
        <v>05000US13317</v>
      </c>
      <c r="E546" t="s">
        <v>567</v>
      </c>
      <c r="F546" t="str">
        <f t="shared" si="36"/>
        <v>Wilkes</v>
      </c>
      <c r="G546" t="str">
        <f t="shared" si="37"/>
        <v>Georgia</v>
      </c>
      <c r="H546">
        <v>10593</v>
      </c>
      <c r="I546">
        <v>10593</v>
      </c>
      <c r="J546">
        <v>10483</v>
      </c>
      <c r="K546">
        <v>10199</v>
      </c>
      <c r="L546">
        <v>10058</v>
      </c>
      <c r="M546">
        <v>9935</v>
      </c>
      <c r="N546">
        <v>9930</v>
      </c>
      <c r="O546">
        <v>9890</v>
      </c>
      <c r="P546" s="2">
        <v>9805</v>
      </c>
      <c r="Q546" s="10" t="s">
        <v>3317</v>
      </c>
    </row>
    <row r="547" spans="1:20" x14ac:dyDescent="0.2">
      <c r="A547" t="s">
        <v>5014</v>
      </c>
      <c r="B547">
        <v>13319</v>
      </c>
      <c r="C547">
        <v>50</v>
      </c>
      <c r="D547" t="str">
        <f t="shared" si="35"/>
        <v>05000US13319</v>
      </c>
      <c r="E547" t="s">
        <v>568</v>
      </c>
      <c r="F547" t="str">
        <f t="shared" si="36"/>
        <v>Wilkinson</v>
      </c>
      <c r="G547" t="str">
        <f t="shared" si="37"/>
        <v>Georgia</v>
      </c>
      <c r="H547">
        <v>9563</v>
      </c>
      <c r="I547">
        <v>9563</v>
      </c>
      <c r="J547">
        <v>9519</v>
      </c>
      <c r="K547">
        <v>9463</v>
      </c>
      <c r="L547">
        <v>9548</v>
      </c>
      <c r="M547">
        <v>9416</v>
      </c>
      <c r="N547">
        <v>9343</v>
      </c>
      <c r="O547">
        <v>9148</v>
      </c>
      <c r="P547" s="2">
        <v>9104</v>
      </c>
      <c r="Q547" s="11" t="s">
        <v>3317</v>
      </c>
      <c r="S547" s="3"/>
      <c r="T547" s="2"/>
    </row>
    <row r="548" spans="1:20" x14ac:dyDescent="0.2">
      <c r="A548" t="s">
        <v>5015</v>
      </c>
      <c r="B548">
        <v>13321</v>
      </c>
      <c r="C548">
        <v>50</v>
      </c>
      <c r="D548" t="str">
        <f t="shared" si="35"/>
        <v>05000US13321</v>
      </c>
      <c r="E548" t="s">
        <v>569</v>
      </c>
      <c r="F548" t="str">
        <f t="shared" si="36"/>
        <v>Worth</v>
      </c>
      <c r="G548" t="str">
        <f t="shared" si="37"/>
        <v>Georgia</v>
      </c>
      <c r="H548">
        <v>21679</v>
      </c>
      <c r="I548">
        <v>21679</v>
      </c>
      <c r="J548">
        <v>21723</v>
      </c>
      <c r="K548">
        <v>21551</v>
      </c>
      <c r="L548">
        <v>21375</v>
      </c>
      <c r="M548">
        <v>21085</v>
      </c>
      <c r="N548">
        <v>21025</v>
      </c>
      <c r="O548">
        <v>20708</v>
      </c>
      <c r="P548" s="2">
        <v>20748</v>
      </c>
      <c r="Q548" s="10" t="s">
        <v>3319</v>
      </c>
    </row>
    <row r="549" spans="1:20" x14ac:dyDescent="0.2">
      <c r="A549" t="s">
        <v>5016</v>
      </c>
      <c r="B549">
        <v>15001</v>
      </c>
      <c r="C549">
        <v>50</v>
      </c>
      <c r="D549" t="str">
        <f t="shared" si="35"/>
        <v>05000US15001</v>
      </c>
      <c r="E549" t="s">
        <v>570</v>
      </c>
      <c r="F549" t="str">
        <f t="shared" si="36"/>
        <v>Hawaii</v>
      </c>
      <c r="G549" t="str">
        <f t="shared" si="37"/>
        <v>Hawaii</v>
      </c>
      <c r="H549">
        <v>185079</v>
      </c>
      <c r="I549">
        <v>185079</v>
      </c>
      <c r="J549">
        <v>185339</v>
      </c>
      <c r="K549">
        <v>186933</v>
      </c>
      <c r="L549">
        <v>188765</v>
      </c>
      <c r="M549">
        <v>191147</v>
      </c>
      <c r="N549">
        <v>193885</v>
      </c>
      <c r="O549">
        <v>196156</v>
      </c>
      <c r="P549" s="2">
        <v>198449</v>
      </c>
      <c r="Q549" s="10" t="s">
        <v>3250</v>
      </c>
      <c r="S549" s="2"/>
      <c r="T549" s="2"/>
    </row>
    <row r="550" spans="1:20" x14ac:dyDescent="0.2">
      <c r="A550" t="s">
        <v>5017</v>
      </c>
      <c r="B550">
        <v>15003</v>
      </c>
      <c r="C550">
        <v>50</v>
      </c>
      <c r="D550" t="str">
        <f t="shared" si="35"/>
        <v>05000US15003</v>
      </c>
      <c r="E550" t="s">
        <v>571</v>
      </c>
      <c r="F550" t="str">
        <f t="shared" si="36"/>
        <v>Honolulu</v>
      </c>
      <c r="G550" t="str">
        <f t="shared" si="37"/>
        <v>Hawaii</v>
      </c>
      <c r="H550">
        <v>953207</v>
      </c>
      <c r="I550">
        <v>953207</v>
      </c>
      <c r="J550">
        <v>956325</v>
      </c>
      <c r="K550">
        <v>966279</v>
      </c>
      <c r="L550">
        <v>975909</v>
      </c>
      <c r="M550">
        <v>984730</v>
      </c>
      <c r="N550">
        <v>988586</v>
      </c>
      <c r="O550">
        <v>993166</v>
      </c>
      <c r="P550" s="2">
        <v>992605</v>
      </c>
      <c r="Q550" s="10" t="s">
        <v>3250</v>
      </c>
      <c r="S550" s="2"/>
      <c r="T550" s="2"/>
    </row>
    <row r="551" spans="1:20" x14ac:dyDescent="0.2">
      <c r="A551" t="s">
        <v>5018</v>
      </c>
      <c r="B551">
        <v>15005</v>
      </c>
      <c r="C551">
        <v>50</v>
      </c>
      <c r="D551" t="str">
        <f t="shared" si="35"/>
        <v>05000US15005</v>
      </c>
      <c r="E551" t="s">
        <v>572</v>
      </c>
      <c r="F551" t="str">
        <f t="shared" si="36"/>
        <v>Kalawao</v>
      </c>
      <c r="G551" t="str">
        <f t="shared" si="37"/>
        <v>Hawaii</v>
      </c>
      <c r="H551">
        <v>90</v>
      </c>
      <c r="I551">
        <v>90</v>
      </c>
      <c r="J551">
        <v>90</v>
      </c>
      <c r="K551">
        <v>90</v>
      </c>
      <c r="L551">
        <v>89</v>
      </c>
      <c r="M551">
        <v>89</v>
      </c>
      <c r="N551">
        <v>89</v>
      </c>
      <c r="O551">
        <v>88</v>
      </c>
      <c r="P551" s="2">
        <v>88</v>
      </c>
      <c r="Q551" s="10" t="s">
        <v>3250</v>
      </c>
      <c r="S551" s="2"/>
      <c r="T551" s="2"/>
    </row>
    <row r="552" spans="1:20" x14ac:dyDescent="0.2">
      <c r="A552" t="s">
        <v>5019</v>
      </c>
      <c r="B552">
        <v>15007</v>
      </c>
      <c r="C552">
        <v>50</v>
      </c>
      <c r="D552" t="str">
        <f t="shared" si="35"/>
        <v>05000US15007</v>
      </c>
      <c r="E552" t="s">
        <v>573</v>
      </c>
      <c r="F552" t="str">
        <f t="shared" si="36"/>
        <v>Kauai</v>
      </c>
      <c r="G552" t="str">
        <f t="shared" si="37"/>
        <v>Hawaii</v>
      </c>
      <c r="H552">
        <v>67091</v>
      </c>
      <c r="I552">
        <v>67090</v>
      </c>
      <c r="J552">
        <v>67209</v>
      </c>
      <c r="K552">
        <v>67803</v>
      </c>
      <c r="L552">
        <v>68558</v>
      </c>
      <c r="M552">
        <v>69628</v>
      </c>
      <c r="N552">
        <v>70540</v>
      </c>
      <c r="O552">
        <v>71478</v>
      </c>
      <c r="P552" s="2">
        <v>72029</v>
      </c>
      <c r="Q552" s="10" t="s">
        <v>3250</v>
      </c>
      <c r="S552" s="2"/>
      <c r="T552" s="2"/>
    </row>
    <row r="553" spans="1:20" x14ac:dyDescent="0.2">
      <c r="A553" t="s">
        <v>5020</v>
      </c>
      <c r="B553">
        <v>15009</v>
      </c>
      <c r="C553">
        <v>50</v>
      </c>
      <c r="D553" t="str">
        <f t="shared" si="35"/>
        <v>05000US15009</v>
      </c>
      <c r="E553" t="s">
        <v>574</v>
      </c>
      <c r="F553" t="str">
        <f t="shared" si="36"/>
        <v>Maui</v>
      </c>
      <c r="G553" t="str">
        <f t="shared" si="37"/>
        <v>Hawaii</v>
      </c>
      <c r="H553">
        <v>154834</v>
      </c>
      <c r="I553">
        <v>154835</v>
      </c>
      <c r="J553">
        <v>154982</v>
      </c>
      <c r="K553">
        <v>156759</v>
      </c>
      <c r="L553">
        <v>158499</v>
      </c>
      <c r="M553">
        <v>160887</v>
      </c>
      <c r="N553">
        <v>163249</v>
      </c>
      <c r="O553">
        <v>164269</v>
      </c>
      <c r="P553" s="2">
        <v>165386</v>
      </c>
      <c r="Q553" s="10" t="s">
        <v>3250</v>
      </c>
      <c r="S553" s="2"/>
      <c r="T553" s="2"/>
    </row>
    <row r="554" spans="1:20" x14ac:dyDescent="0.2">
      <c r="A554" t="s">
        <v>5021</v>
      </c>
      <c r="B554">
        <v>16001</v>
      </c>
      <c r="C554">
        <v>50</v>
      </c>
      <c r="D554" t="str">
        <f t="shared" si="35"/>
        <v>05000US16001</v>
      </c>
      <c r="E554" t="s">
        <v>575</v>
      </c>
      <c r="F554" t="str">
        <f t="shared" si="36"/>
        <v>Ada</v>
      </c>
      <c r="G554" t="str">
        <f t="shared" si="37"/>
        <v>Idaho</v>
      </c>
      <c r="H554">
        <v>392365</v>
      </c>
      <c r="I554">
        <v>392377</v>
      </c>
      <c r="J554">
        <v>393483</v>
      </c>
      <c r="K554">
        <v>401118</v>
      </c>
      <c r="L554">
        <v>408899</v>
      </c>
      <c r="M554">
        <v>416177</v>
      </c>
      <c r="N554">
        <v>426420</v>
      </c>
      <c r="O554">
        <v>433467</v>
      </c>
      <c r="P554" s="2">
        <v>444028</v>
      </c>
      <c r="Q554" s="10" t="s">
        <v>3276</v>
      </c>
      <c r="S554" s="2"/>
      <c r="T554" s="2"/>
    </row>
    <row r="555" spans="1:20" x14ac:dyDescent="0.2">
      <c r="A555" t="s">
        <v>5022</v>
      </c>
      <c r="B555">
        <v>16003</v>
      </c>
      <c r="C555">
        <v>50</v>
      </c>
      <c r="D555" t="str">
        <f t="shared" si="35"/>
        <v>05000US16003</v>
      </c>
      <c r="E555" t="s">
        <v>576</v>
      </c>
      <c r="F555" t="str">
        <f t="shared" si="36"/>
        <v>Adams</v>
      </c>
      <c r="G555" t="str">
        <f t="shared" si="37"/>
        <v>Idaho</v>
      </c>
      <c r="H555">
        <v>3976</v>
      </c>
      <c r="I555">
        <v>3978</v>
      </c>
      <c r="J555">
        <v>3955</v>
      </c>
      <c r="K555">
        <v>3982</v>
      </c>
      <c r="L555">
        <v>3909</v>
      </c>
      <c r="M555">
        <v>3827</v>
      </c>
      <c r="N555">
        <v>3850</v>
      </c>
      <c r="O555">
        <v>3839</v>
      </c>
      <c r="P555" s="2">
        <v>3900</v>
      </c>
      <c r="Q555" s="10" t="s">
        <v>3276</v>
      </c>
      <c r="S555" s="2"/>
      <c r="T555" s="2"/>
    </row>
    <row r="556" spans="1:20" x14ac:dyDescent="0.2">
      <c r="A556" t="s">
        <v>5023</v>
      </c>
      <c r="B556">
        <v>16005</v>
      </c>
      <c r="C556">
        <v>50</v>
      </c>
      <c r="D556" t="str">
        <f t="shared" si="35"/>
        <v>05000US16005</v>
      </c>
      <c r="E556" t="s">
        <v>577</v>
      </c>
      <c r="F556" t="str">
        <f t="shared" si="36"/>
        <v>Bannock</v>
      </c>
      <c r="G556" t="str">
        <f t="shared" si="37"/>
        <v>Idaho</v>
      </c>
      <c r="H556">
        <v>82839</v>
      </c>
      <c r="I556">
        <v>82839</v>
      </c>
      <c r="J556">
        <v>83034</v>
      </c>
      <c r="K556">
        <v>83584</v>
      </c>
      <c r="L556">
        <v>83806</v>
      </c>
      <c r="M556">
        <v>83467</v>
      </c>
      <c r="N556">
        <v>83516</v>
      </c>
      <c r="O556">
        <v>83911</v>
      </c>
      <c r="P556" s="2">
        <v>84377</v>
      </c>
      <c r="Q556" s="10" t="s">
        <v>3283</v>
      </c>
      <c r="S556" s="3"/>
      <c r="T556" s="2"/>
    </row>
    <row r="557" spans="1:20" x14ac:dyDescent="0.2">
      <c r="A557" t="s">
        <v>5024</v>
      </c>
      <c r="B557">
        <v>16007</v>
      </c>
      <c r="C557">
        <v>50</v>
      </c>
      <c r="D557" t="str">
        <f t="shared" si="35"/>
        <v>05000US16007</v>
      </c>
      <c r="E557" t="s">
        <v>578</v>
      </c>
      <c r="F557" t="str">
        <f t="shared" si="36"/>
        <v>Bear Lake</v>
      </c>
      <c r="G557" t="str">
        <f t="shared" si="37"/>
        <v>Idaho</v>
      </c>
      <c r="H557">
        <v>5986</v>
      </c>
      <c r="I557">
        <v>5986</v>
      </c>
      <c r="J557">
        <v>5975</v>
      </c>
      <c r="K557">
        <v>5962</v>
      </c>
      <c r="L557">
        <v>5901</v>
      </c>
      <c r="M557">
        <v>5955</v>
      </c>
      <c r="N557">
        <v>5940</v>
      </c>
      <c r="O557">
        <v>5901</v>
      </c>
      <c r="P557" s="2">
        <v>5945</v>
      </c>
      <c r="Q557" s="10" t="s">
        <v>3283</v>
      </c>
    </row>
    <row r="558" spans="1:20" x14ac:dyDescent="0.2">
      <c r="A558" t="s">
        <v>5025</v>
      </c>
      <c r="B558">
        <v>16009</v>
      </c>
      <c r="C558">
        <v>50</v>
      </c>
      <c r="D558" t="str">
        <f t="shared" si="35"/>
        <v>05000US16009</v>
      </c>
      <c r="E558" t="s">
        <v>579</v>
      </c>
      <c r="F558" t="str">
        <f t="shared" si="36"/>
        <v>Benewah</v>
      </c>
      <c r="G558" t="str">
        <f t="shared" si="37"/>
        <v>Idaho</v>
      </c>
      <c r="H558">
        <v>9285</v>
      </c>
      <c r="I558">
        <v>9283</v>
      </c>
      <c r="J558">
        <v>9284</v>
      </c>
      <c r="K558">
        <v>9168</v>
      </c>
      <c r="L558">
        <v>9125</v>
      </c>
      <c r="M558">
        <v>9022</v>
      </c>
      <c r="N558">
        <v>9067</v>
      </c>
      <c r="O558">
        <v>9035</v>
      </c>
      <c r="P558" s="2">
        <v>9092</v>
      </c>
      <c r="Q558" s="10" t="s">
        <v>3276</v>
      </c>
    </row>
    <row r="559" spans="1:20" x14ac:dyDescent="0.2">
      <c r="A559" t="s">
        <v>5026</v>
      </c>
      <c r="B559">
        <v>16011</v>
      </c>
      <c r="C559">
        <v>50</v>
      </c>
      <c r="D559" t="str">
        <f t="shared" si="35"/>
        <v>05000US16011</v>
      </c>
      <c r="E559" t="s">
        <v>580</v>
      </c>
      <c r="F559" t="str">
        <f t="shared" si="36"/>
        <v>Bingham</v>
      </c>
      <c r="G559" t="str">
        <f t="shared" si="37"/>
        <v>Idaho</v>
      </c>
      <c r="H559">
        <v>45607</v>
      </c>
      <c r="I559">
        <v>45607</v>
      </c>
      <c r="J559">
        <v>45767</v>
      </c>
      <c r="K559">
        <v>45911</v>
      </c>
      <c r="L559">
        <v>45526</v>
      </c>
      <c r="M559">
        <v>45412</v>
      </c>
      <c r="N559">
        <v>45191</v>
      </c>
      <c r="O559">
        <v>44976</v>
      </c>
      <c r="P559" s="2">
        <v>45201</v>
      </c>
      <c r="Q559" s="10" t="s">
        <v>3276</v>
      </c>
    </row>
    <row r="560" spans="1:20" x14ac:dyDescent="0.2">
      <c r="A560" t="s">
        <v>5027</v>
      </c>
      <c r="B560">
        <v>16013</v>
      </c>
      <c r="C560">
        <v>50</v>
      </c>
      <c r="D560" t="str">
        <f t="shared" si="35"/>
        <v>05000US16013</v>
      </c>
      <c r="E560" t="s">
        <v>581</v>
      </c>
      <c r="F560" t="str">
        <f t="shared" si="36"/>
        <v>Blaine</v>
      </c>
      <c r="G560" t="str">
        <f t="shared" si="37"/>
        <v>Idaho</v>
      </c>
      <c r="H560">
        <v>21376</v>
      </c>
      <c r="I560">
        <v>21378</v>
      </c>
      <c r="J560">
        <v>21303</v>
      </c>
      <c r="K560">
        <v>21085</v>
      </c>
      <c r="L560">
        <v>21107</v>
      </c>
      <c r="M560">
        <v>21278</v>
      </c>
      <c r="N560">
        <v>21410</v>
      </c>
      <c r="O560">
        <v>21548</v>
      </c>
      <c r="P560" s="2">
        <v>21791</v>
      </c>
      <c r="Q560" s="10" t="s">
        <v>3276</v>
      </c>
    </row>
    <row r="561" spans="1:17" x14ac:dyDescent="0.2">
      <c r="A561" t="s">
        <v>5028</v>
      </c>
      <c r="B561">
        <v>16015</v>
      </c>
      <c r="C561">
        <v>50</v>
      </c>
      <c r="D561" t="str">
        <f t="shared" si="35"/>
        <v>05000US16015</v>
      </c>
      <c r="E561" t="s">
        <v>582</v>
      </c>
      <c r="F561" t="str">
        <f t="shared" si="36"/>
        <v>Boise</v>
      </c>
      <c r="G561" t="str">
        <f t="shared" si="37"/>
        <v>Idaho</v>
      </c>
      <c r="H561">
        <v>7028</v>
      </c>
      <c r="I561">
        <v>7028</v>
      </c>
      <c r="J561">
        <v>7008</v>
      </c>
      <c r="K561">
        <v>7000</v>
      </c>
      <c r="L561">
        <v>6800</v>
      </c>
      <c r="M561">
        <v>6727</v>
      </c>
      <c r="N561">
        <v>6793</v>
      </c>
      <c r="O561">
        <v>7012</v>
      </c>
      <c r="P561" s="2">
        <v>7124</v>
      </c>
      <c r="Q561" s="10" t="s">
        <v>3276</v>
      </c>
    </row>
    <row r="562" spans="1:17" x14ac:dyDescent="0.2">
      <c r="A562" t="s">
        <v>5029</v>
      </c>
      <c r="B562">
        <v>16017</v>
      </c>
      <c r="C562">
        <v>50</v>
      </c>
      <c r="D562" t="str">
        <f t="shared" si="35"/>
        <v>05000US16017</v>
      </c>
      <c r="E562" t="s">
        <v>583</v>
      </c>
      <c r="F562" t="str">
        <f t="shared" si="36"/>
        <v>Bonner</v>
      </c>
      <c r="G562" t="str">
        <f t="shared" si="37"/>
        <v>Idaho</v>
      </c>
      <c r="H562">
        <v>40877</v>
      </c>
      <c r="I562">
        <v>40877</v>
      </c>
      <c r="J562">
        <v>40918</v>
      </c>
      <c r="K562">
        <v>40824</v>
      </c>
      <c r="L562">
        <v>40436</v>
      </c>
      <c r="M562">
        <v>40668</v>
      </c>
      <c r="N562">
        <v>41511</v>
      </c>
      <c r="O562">
        <v>41796</v>
      </c>
      <c r="P562" s="2">
        <v>42536</v>
      </c>
      <c r="Q562" s="10" t="s">
        <v>3276</v>
      </c>
    </row>
    <row r="563" spans="1:17" x14ac:dyDescent="0.2">
      <c r="A563" t="s">
        <v>5030</v>
      </c>
      <c r="B563">
        <v>16019</v>
      </c>
      <c r="C563">
        <v>50</v>
      </c>
      <c r="D563" t="str">
        <f t="shared" si="35"/>
        <v>05000US16019</v>
      </c>
      <c r="E563" t="s">
        <v>584</v>
      </c>
      <c r="F563" t="str">
        <f t="shared" si="36"/>
        <v>Bonneville</v>
      </c>
      <c r="G563" t="str">
        <f t="shared" si="37"/>
        <v>Idaho</v>
      </c>
      <c r="H563">
        <v>104234</v>
      </c>
      <c r="I563">
        <v>104298</v>
      </c>
      <c r="J563">
        <v>104687</v>
      </c>
      <c r="K563">
        <v>105832</v>
      </c>
      <c r="L563">
        <v>106874</v>
      </c>
      <c r="M563">
        <v>107460</v>
      </c>
      <c r="N563">
        <v>108381</v>
      </c>
      <c r="O563">
        <v>109997</v>
      </c>
      <c r="P563" s="2">
        <v>112232</v>
      </c>
      <c r="Q563" s="10" t="s">
        <v>3276</v>
      </c>
    </row>
    <row r="564" spans="1:17" x14ac:dyDescent="0.2">
      <c r="A564" t="s">
        <v>5031</v>
      </c>
      <c r="B564">
        <v>16021</v>
      </c>
      <c r="C564">
        <v>50</v>
      </c>
      <c r="D564" t="str">
        <f t="shared" si="35"/>
        <v>05000US16021</v>
      </c>
      <c r="E564" t="s">
        <v>585</v>
      </c>
      <c r="F564" t="str">
        <f t="shared" si="36"/>
        <v>Boundary</v>
      </c>
      <c r="G564" t="str">
        <f t="shared" si="37"/>
        <v>Idaho</v>
      </c>
      <c r="H564">
        <v>10972</v>
      </c>
      <c r="I564">
        <v>10972</v>
      </c>
      <c r="J564">
        <v>11013</v>
      </c>
      <c r="K564">
        <v>10830</v>
      </c>
      <c r="L564">
        <v>10838</v>
      </c>
      <c r="M564">
        <v>10869</v>
      </c>
      <c r="N564">
        <v>10984</v>
      </c>
      <c r="O564">
        <v>11334</v>
      </c>
      <c r="P564" s="2">
        <v>11681</v>
      </c>
      <c r="Q564" s="10" t="s">
        <v>3276</v>
      </c>
    </row>
    <row r="565" spans="1:17" x14ac:dyDescent="0.2">
      <c r="A565" t="s">
        <v>5032</v>
      </c>
      <c r="B565">
        <v>16023</v>
      </c>
      <c r="C565">
        <v>50</v>
      </c>
      <c r="D565" t="str">
        <f t="shared" si="35"/>
        <v>05000US16023</v>
      </c>
      <c r="E565" t="s">
        <v>586</v>
      </c>
      <c r="F565" t="str">
        <f t="shared" si="36"/>
        <v>Butte</v>
      </c>
      <c r="G565" t="str">
        <f t="shared" si="37"/>
        <v>Idaho</v>
      </c>
      <c r="H565">
        <v>2891</v>
      </c>
      <c r="I565">
        <v>2893</v>
      </c>
      <c r="J565">
        <v>2907</v>
      </c>
      <c r="K565">
        <v>2805</v>
      </c>
      <c r="L565">
        <v>2722</v>
      </c>
      <c r="M565">
        <v>2626</v>
      </c>
      <c r="N565">
        <v>2609</v>
      </c>
      <c r="O565">
        <v>2501</v>
      </c>
      <c r="P565" s="2">
        <v>2501</v>
      </c>
      <c r="Q565" s="10" t="s">
        <v>3276</v>
      </c>
    </row>
    <row r="566" spans="1:17" x14ac:dyDescent="0.2">
      <c r="A566" t="s">
        <v>5033</v>
      </c>
      <c r="B566">
        <v>16025</v>
      </c>
      <c r="C566">
        <v>50</v>
      </c>
      <c r="D566" t="str">
        <f t="shared" si="35"/>
        <v>05000US16025</v>
      </c>
      <c r="E566" t="s">
        <v>587</v>
      </c>
      <c r="F566" t="str">
        <f t="shared" si="36"/>
        <v>Camas</v>
      </c>
      <c r="G566" t="str">
        <f t="shared" si="37"/>
        <v>Idaho</v>
      </c>
      <c r="H566">
        <v>1117</v>
      </c>
      <c r="I566">
        <v>1117</v>
      </c>
      <c r="J566">
        <v>1112</v>
      </c>
      <c r="K566">
        <v>1104</v>
      </c>
      <c r="L566">
        <v>1080</v>
      </c>
      <c r="M566">
        <v>1044</v>
      </c>
      <c r="N566">
        <v>1037</v>
      </c>
      <c r="O566">
        <v>1065</v>
      </c>
      <c r="P566" s="2">
        <v>1072</v>
      </c>
      <c r="Q566" s="10" t="s">
        <v>3276</v>
      </c>
    </row>
    <row r="567" spans="1:17" x14ac:dyDescent="0.2">
      <c r="A567" t="s">
        <v>5034</v>
      </c>
      <c r="B567">
        <v>16027</v>
      </c>
      <c r="C567">
        <v>50</v>
      </c>
      <c r="D567" t="str">
        <f t="shared" si="35"/>
        <v>05000US16027</v>
      </c>
      <c r="E567" t="s">
        <v>588</v>
      </c>
      <c r="F567" t="str">
        <f t="shared" si="36"/>
        <v>Canyon</v>
      </c>
      <c r="G567" t="str">
        <f t="shared" si="37"/>
        <v>Idaho</v>
      </c>
      <c r="H567">
        <v>188923</v>
      </c>
      <c r="I567">
        <v>188911</v>
      </c>
      <c r="J567">
        <v>189386</v>
      </c>
      <c r="K567">
        <v>191376</v>
      </c>
      <c r="L567">
        <v>193742</v>
      </c>
      <c r="M567">
        <v>198673</v>
      </c>
      <c r="N567">
        <v>202710</v>
      </c>
      <c r="O567">
        <v>207086</v>
      </c>
      <c r="P567" s="2">
        <v>211698</v>
      </c>
      <c r="Q567" s="10" t="s">
        <v>3276</v>
      </c>
    </row>
    <row r="568" spans="1:17" x14ac:dyDescent="0.2">
      <c r="A568" t="s">
        <v>5035</v>
      </c>
      <c r="B568">
        <v>16029</v>
      </c>
      <c r="C568">
        <v>50</v>
      </c>
      <c r="D568" t="str">
        <f t="shared" si="35"/>
        <v>05000US16029</v>
      </c>
      <c r="E568" t="s">
        <v>589</v>
      </c>
      <c r="F568" t="str">
        <f t="shared" si="36"/>
        <v>Caribou</v>
      </c>
      <c r="G568" t="str">
        <f t="shared" si="37"/>
        <v>Idaho</v>
      </c>
      <c r="H568">
        <v>6963</v>
      </c>
      <c r="I568">
        <v>6963</v>
      </c>
      <c r="J568">
        <v>6976</v>
      </c>
      <c r="K568">
        <v>6853</v>
      </c>
      <c r="L568">
        <v>6773</v>
      </c>
      <c r="M568">
        <v>6819</v>
      </c>
      <c r="N568">
        <v>6819</v>
      </c>
      <c r="O568">
        <v>6765</v>
      </c>
      <c r="P568" s="2">
        <v>6887</v>
      </c>
      <c r="Q568" s="10" t="s">
        <v>3283</v>
      </c>
    </row>
    <row r="569" spans="1:17" x14ac:dyDescent="0.2">
      <c r="A569" t="s">
        <v>5036</v>
      </c>
      <c r="B569">
        <v>16031</v>
      </c>
      <c r="C569">
        <v>50</v>
      </c>
      <c r="D569" t="str">
        <f t="shared" si="35"/>
        <v>05000US16031</v>
      </c>
      <c r="E569" t="s">
        <v>590</v>
      </c>
      <c r="F569" t="str">
        <f t="shared" si="36"/>
        <v>Cassia</v>
      </c>
      <c r="G569" t="str">
        <f t="shared" si="37"/>
        <v>Idaho</v>
      </c>
      <c r="H569">
        <v>22952</v>
      </c>
      <c r="I569">
        <v>22958</v>
      </c>
      <c r="J569">
        <v>23092</v>
      </c>
      <c r="K569">
        <v>23160</v>
      </c>
      <c r="L569">
        <v>23291</v>
      </c>
      <c r="M569">
        <v>23365</v>
      </c>
      <c r="N569">
        <v>23547</v>
      </c>
      <c r="O569">
        <v>23497</v>
      </c>
      <c r="P569" s="2">
        <v>23504</v>
      </c>
      <c r="Q569" s="10" t="s">
        <v>3283</v>
      </c>
    </row>
    <row r="570" spans="1:17" x14ac:dyDescent="0.2">
      <c r="A570" t="s">
        <v>5037</v>
      </c>
      <c r="B570">
        <v>16033</v>
      </c>
      <c r="C570">
        <v>50</v>
      </c>
      <c r="D570" t="str">
        <f t="shared" si="35"/>
        <v>05000US16033</v>
      </c>
      <c r="E570" t="s">
        <v>591</v>
      </c>
      <c r="F570" t="str">
        <f t="shared" si="36"/>
        <v>Clark</v>
      </c>
      <c r="G570" t="str">
        <f t="shared" si="37"/>
        <v>Idaho</v>
      </c>
      <c r="H570">
        <v>982</v>
      </c>
      <c r="I570">
        <v>982</v>
      </c>
      <c r="J570">
        <v>979</v>
      </c>
      <c r="K570">
        <v>951</v>
      </c>
      <c r="L570">
        <v>874</v>
      </c>
      <c r="M570">
        <v>862</v>
      </c>
      <c r="N570">
        <v>874</v>
      </c>
      <c r="O570">
        <v>872</v>
      </c>
      <c r="P570" s="2">
        <v>860</v>
      </c>
      <c r="Q570" s="10" t="s">
        <v>3276</v>
      </c>
    </row>
    <row r="571" spans="1:17" x14ac:dyDescent="0.2">
      <c r="A571" t="s">
        <v>5038</v>
      </c>
      <c r="B571">
        <v>16035</v>
      </c>
      <c r="C571">
        <v>50</v>
      </c>
      <c r="D571" t="str">
        <f t="shared" si="35"/>
        <v>05000US16035</v>
      </c>
      <c r="E571" t="s">
        <v>592</v>
      </c>
      <c r="F571" t="str">
        <f t="shared" si="36"/>
        <v>Clearwater</v>
      </c>
      <c r="G571" t="str">
        <f t="shared" si="37"/>
        <v>Idaho</v>
      </c>
      <c r="H571">
        <v>8761</v>
      </c>
      <c r="I571">
        <v>8761</v>
      </c>
      <c r="J571">
        <v>8631</v>
      </c>
      <c r="K571">
        <v>8620</v>
      </c>
      <c r="L571">
        <v>8579</v>
      </c>
      <c r="M571">
        <v>8582</v>
      </c>
      <c r="N571">
        <v>8503</v>
      </c>
      <c r="O571">
        <v>8479</v>
      </c>
      <c r="P571" s="2">
        <v>8497</v>
      </c>
      <c r="Q571" s="10" t="s">
        <v>3276</v>
      </c>
    </row>
    <row r="572" spans="1:17" x14ac:dyDescent="0.2">
      <c r="A572" t="s">
        <v>5039</v>
      </c>
      <c r="B572">
        <v>16037</v>
      </c>
      <c r="C572">
        <v>50</v>
      </c>
      <c r="D572" t="str">
        <f t="shared" si="35"/>
        <v>05000US16037</v>
      </c>
      <c r="E572" t="s">
        <v>593</v>
      </c>
      <c r="F572" t="str">
        <f t="shared" si="36"/>
        <v>Custer</v>
      </c>
      <c r="G572" t="str">
        <f t="shared" si="37"/>
        <v>Idaho</v>
      </c>
      <c r="H572">
        <v>4368</v>
      </c>
      <c r="I572">
        <v>4366</v>
      </c>
      <c r="J572">
        <v>4360</v>
      </c>
      <c r="K572">
        <v>4353</v>
      </c>
      <c r="L572">
        <v>4349</v>
      </c>
      <c r="M572">
        <v>4242</v>
      </c>
      <c r="N572">
        <v>4150</v>
      </c>
      <c r="O572">
        <v>4087</v>
      </c>
      <c r="P572" s="2">
        <v>4096</v>
      </c>
      <c r="Q572" s="10" t="s">
        <v>3276</v>
      </c>
    </row>
    <row r="573" spans="1:17" x14ac:dyDescent="0.2">
      <c r="A573" t="s">
        <v>5040</v>
      </c>
      <c r="B573">
        <v>16039</v>
      </c>
      <c r="C573">
        <v>50</v>
      </c>
      <c r="D573" t="str">
        <f t="shared" si="35"/>
        <v>05000US16039</v>
      </c>
      <c r="E573" t="s">
        <v>594</v>
      </c>
      <c r="F573" t="str">
        <f t="shared" si="36"/>
        <v>Elmore</v>
      </c>
      <c r="G573" t="str">
        <f t="shared" si="37"/>
        <v>Idaho</v>
      </c>
      <c r="H573">
        <v>27038</v>
      </c>
      <c r="I573">
        <v>27038</v>
      </c>
      <c r="J573">
        <v>27117</v>
      </c>
      <c r="K573">
        <v>26215</v>
      </c>
      <c r="L573">
        <v>26265</v>
      </c>
      <c r="M573">
        <v>26236</v>
      </c>
      <c r="N573">
        <v>26208</v>
      </c>
      <c r="O573">
        <v>25790</v>
      </c>
      <c r="P573" s="2">
        <v>26018</v>
      </c>
      <c r="Q573" s="10" t="s">
        <v>3276</v>
      </c>
    </row>
    <row r="574" spans="1:17" x14ac:dyDescent="0.2">
      <c r="A574" t="s">
        <v>5041</v>
      </c>
      <c r="B574">
        <v>16041</v>
      </c>
      <c r="C574">
        <v>50</v>
      </c>
      <c r="D574" t="str">
        <f t="shared" si="35"/>
        <v>05000US16041</v>
      </c>
      <c r="E574" t="s">
        <v>595</v>
      </c>
      <c r="F574" t="str">
        <f t="shared" si="36"/>
        <v>Franklin</v>
      </c>
      <c r="G574" t="str">
        <f t="shared" si="37"/>
        <v>Idaho</v>
      </c>
      <c r="H574">
        <v>12786</v>
      </c>
      <c r="I574">
        <v>12786</v>
      </c>
      <c r="J574">
        <v>12795</v>
      </c>
      <c r="K574">
        <v>12820</v>
      </c>
      <c r="L574">
        <v>12826</v>
      </c>
      <c r="M574">
        <v>12842</v>
      </c>
      <c r="N574">
        <v>12956</v>
      </c>
      <c r="O574">
        <v>13033</v>
      </c>
      <c r="P574" s="2">
        <v>13406</v>
      </c>
      <c r="Q574" s="10" t="s">
        <v>3283</v>
      </c>
    </row>
    <row r="575" spans="1:17" x14ac:dyDescent="0.2">
      <c r="A575" t="s">
        <v>5042</v>
      </c>
      <c r="B575">
        <v>16043</v>
      </c>
      <c r="C575">
        <v>50</v>
      </c>
      <c r="D575" t="str">
        <f t="shared" si="35"/>
        <v>05000US16043</v>
      </c>
      <c r="E575" t="s">
        <v>596</v>
      </c>
      <c r="F575" t="str">
        <f t="shared" si="36"/>
        <v>Fremont</v>
      </c>
      <c r="G575" t="str">
        <f t="shared" si="37"/>
        <v>Idaho</v>
      </c>
      <c r="H575">
        <v>13242</v>
      </c>
      <c r="I575">
        <v>13238</v>
      </c>
      <c r="J575">
        <v>13237</v>
      </c>
      <c r="K575">
        <v>13132</v>
      </c>
      <c r="L575">
        <v>12986</v>
      </c>
      <c r="M575">
        <v>12903</v>
      </c>
      <c r="N575">
        <v>12836</v>
      </c>
      <c r="O575">
        <v>12813</v>
      </c>
      <c r="P575" s="2">
        <v>12943</v>
      </c>
      <c r="Q575" s="10" t="s">
        <v>3276</v>
      </c>
    </row>
    <row r="576" spans="1:17" x14ac:dyDescent="0.2">
      <c r="A576" t="s">
        <v>5043</v>
      </c>
      <c r="B576">
        <v>16045</v>
      </c>
      <c r="C576">
        <v>50</v>
      </c>
      <c r="D576" t="str">
        <f t="shared" si="35"/>
        <v>05000US16045</v>
      </c>
      <c r="E576" t="s">
        <v>597</v>
      </c>
      <c r="F576" t="str">
        <f t="shared" si="36"/>
        <v>Gem</v>
      </c>
      <c r="G576" t="str">
        <f t="shared" si="37"/>
        <v>Idaho</v>
      </c>
      <c r="H576">
        <v>16719</v>
      </c>
      <c r="I576">
        <v>16719</v>
      </c>
      <c r="J576">
        <v>16675</v>
      </c>
      <c r="K576">
        <v>16720</v>
      </c>
      <c r="L576">
        <v>16688</v>
      </c>
      <c r="M576">
        <v>16681</v>
      </c>
      <c r="N576">
        <v>16807</v>
      </c>
      <c r="O576">
        <v>16907</v>
      </c>
      <c r="P576" s="2">
        <v>17184</v>
      </c>
      <c r="Q576" s="10" t="s">
        <v>3276</v>
      </c>
    </row>
    <row r="577" spans="1:19" x14ac:dyDescent="0.2">
      <c r="A577" t="s">
        <v>5044</v>
      </c>
      <c r="B577">
        <v>16047</v>
      </c>
      <c r="C577">
        <v>50</v>
      </c>
      <c r="D577" t="str">
        <f t="shared" si="35"/>
        <v>05000US16047</v>
      </c>
      <c r="E577" t="s">
        <v>598</v>
      </c>
      <c r="F577" t="str">
        <f t="shared" si="36"/>
        <v>Gooding</v>
      </c>
      <c r="G577" t="str">
        <f t="shared" si="37"/>
        <v>Idaho</v>
      </c>
      <c r="H577">
        <v>15464</v>
      </c>
      <c r="I577">
        <v>15464</v>
      </c>
      <c r="J577">
        <v>15479</v>
      </c>
      <c r="K577">
        <v>15372</v>
      </c>
      <c r="L577">
        <v>15238</v>
      </c>
      <c r="M577">
        <v>15109</v>
      </c>
      <c r="N577">
        <v>15060</v>
      </c>
      <c r="O577">
        <v>15193</v>
      </c>
      <c r="P577" s="2">
        <v>15185</v>
      </c>
      <c r="Q577" s="10" t="s">
        <v>3276</v>
      </c>
    </row>
    <row r="578" spans="1:19" x14ac:dyDescent="0.2">
      <c r="A578" t="s">
        <v>5045</v>
      </c>
      <c r="B578">
        <v>16049</v>
      </c>
      <c r="C578">
        <v>50</v>
      </c>
      <c r="D578" t="str">
        <f t="shared" si="35"/>
        <v>05000US16049</v>
      </c>
      <c r="E578" t="s">
        <v>599</v>
      </c>
      <c r="F578" t="str">
        <f t="shared" si="36"/>
        <v>Idaho</v>
      </c>
      <c r="G578" t="str">
        <f t="shared" si="37"/>
        <v>Idaho</v>
      </c>
      <c r="H578">
        <v>16267</v>
      </c>
      <c r="I578">
        <v>16267</v>
      </c>
      <c r="J578">
        <v>16299</v>
      </c>
      <c r="K578">
        <v>16468</v>
      </c>
      <c r="L578">
        <v>16407</v>
      </c>
      <c r="M578">
        <v>16211</v>
      </c>
      <c r="N578">
        <v>16221</v>
      </c>
      <c r="O578">
        <v>16260</v>
      </c>
      <c r="P578" s="2">
        <v>16156</v>
      </c>
      <c r="Q578" s="10" t="s">
        <v>3276</v>
      </c>
    </row>
    <row r="579" spans="1:19" x14ac:dyDescent="0.2">
      <c r="A579" t="s">
        <v>5046</v>
      </c>
      <c r="B579">
        <v>16051</v>
      </c>
      <c r="C579">
        <v>50</v>
      </c>
      <c r="D579" t="str">
        <f t="shared" ref="D579:D642" si="38">_xlfn.CONCAT("05000US",TEXT(B579,"00000"))</f>
        <v>05000US16051</v>
      </c>
      <c r="E579" t="s">
        <v>600</v>
      </c>
      <c r="F579" t="str">
        <f t="shared" si="36"/>
        <v>Jefferson</v>
      </c>
      <c r="G579" t="str">
        <f t="shared" si="37"/>
        <v>Idaho</v>
      </c>
      <c r="H579">
        <v>26140</v>
      </c>
      <c r="I579">
        <v>26142</v>
      </c>
      <c r="J579">
        <v>26221</v>
      </c>
      <c r="K579">
        <v>26335</v>
      </c>
      <c r="L579">
        <v>26658</v>
      </c>
      <c r="M579">
        <v>26842</v>
      </c>
      <c r="N579">
        <v>26988</v>
      </c>
      <c r="O579">
        <v>27153</v>
      </c>
      <c r="P579" s="2">
        <v>27839</v>
      </c>
      <c r="Q579" s="10" t="s">
        <v>3276</v>
      </c>
    </row>
    <row r="580" spans="1:19" x14ac:dyDescent="0.2">
      <c r="A580" t="s">
        <v>5047</v>
      </c>
      <c r="B580">
        <v>16053</v>
      </c>
      <c r="C580">
        <v>50</v>
      </c>
      <c r="D580" t="str">
        <f t="shared" si="38"/>
        <v>05000US16053</v>
      </c>
      <c r="E580" t="s">
        <v>601</v>
      </c>
      <c r="F580" t="str">
        <f t="shared" ref="F580:F643" si="39">MID(MID(E580,1,FIND(",",E580)-1),1,FIND(" County",MID(E580,1,FIND(",",E580)-1))-1)</f>
        <v>Jerome</v>
      </c>
      <c r="G580" t="str">
        <f t="shared" ref="G580:G643" si="40">MID(E580,FIND(",",E580)+2,9999)</f>
        <v>Idaho</v>
      </c>
      <c r="H580">
        <v>22374</v>
      </c>
      <c r="I580">
        <v>22374</v>
      </c>
      <c r="J580">
        <v>22463</v>
      </c>
      <c r="K580">
        <v>22522</v>
      </c>
      <c r="L580">
        <v>22491</v>
      </c>
      <c r="M580">
        <v>22552</v>
      </c>
      <c r="N580">
        <v>22719</v>
      </c>
      <c r="O580">
        <v>22716</v>
      </c>
      <c r="P580" s="2">
        <v>22994</v>
      </c>
      <c r="Q580" s="10" t="s">
        <v>3283</v>
      </c>
    </row>
    <row r="581" spans="1:19" x14ac:dyDescent="0.2">
      <c r="A581" t="s">
        <v>5048</v>
      </c>
      <c r="B581">
        <v>16055</v>
      </c>
      <c r="C581">
        <v>50</v>
      </c>
      <c r="D581" t="str">
        <f t="shared" si="38"/>
        <v>05000US16055</v>
      </c>
      <c r="E581" t="s">
        <v>602</v>
      </c>
      <c r="F581" t="str">
        <f t="shared" si="39"/>
        <v>Kootenai</v>
      </c>
      <c r="G581" t="str">
        <f t="shared" si="40"/>
        <v>Idaho</v>
      </c>
      <c r="H581">
        <v>138494</v>
      </c>
      <c r="I581">
        <v>138464</v>
      </c>
      <c r="J581">
        <v>138887</v>
      </c>
      <c r="K581">
        <v>141025</v>
      </c>
      <c r="L581">
        <v>142311</v>
      </c>
      <c r="M581">
        <v>144299</v>
      </c>
      <c r="N581">
        <v>147294</v>
      </c>
      <c r="O581">
        <v>150364</v>
      </c>
      <c r="P581" s="2">
        <v>154311</v>
      </c>
      <c r="Q581" s="10" t="s">
        <v>3276</v>
      </c>
    </row>
    <row r="582" spans="1:19" x14ac:dyDescent="0.2">
      <c r="A582" t="s">
        <v>5049</v>
      </c>
      <c r="B582">
        <v>16057</v>
      </c>
      <c r="C582">
        <v>50</v>
      </c>
      <c r="D582" t="str">
        <f t="shared" si="38"/>
        <v>05000US16057</v>
      </c>
      <c r="E582" t="s">
        <v>603</v>
      </c>
      <c r="F582" t="str">
        <f t="shared" si="39"/>
        <v>Latah</v>
      </c>
      <c r="G582" t="str">
        <f t="shared" si="40"/>
        <v>Idaho</v>
      </c>
      <c r="H582">
        <v>37244</v>
      </c>
      <c r="I582">
        <v>37242</v>
      </c>
      <c r="J582">
        <v>37276</v>
      </c>
      <c r="K582">
        <v>37884</v>
      </c>
      <c r="L582">
        <v>38187</v>
      </c>
      <c r="M582">
        <v>38274</v>
      </c>
      <c r="N582">
        <v>38583</v>
      </c>
      <c r="O582">
        <v>38723</v>
      </c>
      <c r="P582" s="2">
        <v>39196</v>
      </c>
      <c r="Q582" s="10" t="s">
        <v>3276</v>
      </c>
    </row>
    <row r="583" spans="1:19" x14ac:dyDescent="0.2">
      <c r="A583" t="s">
        <v>5050</v>
      </c>
      <c r="B583">
        <v>16059</v>
      </c>
      <c r="C583">
        <v>50</v>
      </c>
      <c r="D583" t="str">
        <f t="shared" si="38"/>
        <v>05000US16059</v>
      </c>
      <c r="E583" t="s">
        <v>604</v>
      </c>
      <c r="F583" t="str">
        <f t="shared" si="39"/>
        <v>Lemhi</v>
      </c>
      <c r="G583" t="str">
        <f t="shared" si="40"/>
        <v>Idaho</v>
      </c>
      <c r="H583">
        <v>7936</v>
      </c>
      <c r="I583">
        <v>7936</v>
      </c>
      <c r="J583">
        <v>7962</v>
      </c>
      <c r="K583">
        <v>7998</v>
      </c>
      <c r="L583">
        <v>7778</v>
      </c>
      <c r="M583">
        <v>7730</v>
      </c>
      <c r="N583">
        <v>7732</v>
      </c>
      <c r="O583">
        <v>7752</v>
      </c>
      <c r="P583" s="2">
        <v>7723</v>
      </c>
      <c r="Q583" s="10" t="s">
        <v>3276</v>
      </c>
    </row>
    <row r="584" spans="1:19" x14ac:dyDescent="0.2">
      <c r="A584" t="s">
        <v>5051</v>
      </c>
      <c r="B584">
        <v>16061</v>
      </c>
      <c r="C584">
        <v>50</v>
      </c>
      <c r="D584" t="str">
        <f t="shared" si="38"/>
        <v>05000US16061</v>
      </c>
      <c r="E584" t="s">
        <v>605</v>
      </c>
      <c r="F584" t="str">
        <f t="shared" si="39"/>
        <v>Lewis</v>
      </c>
      <c r="G584" t="str">
        <f t="shared" si="40"/>
        <v>Idaho</v>
      </c>
      <c r="H584">
        <v>3821</v>
      </c>
      <c r="I584">
        <v>3821</v>
      </c>
      <c r="J584">
        <v>3817</v>
      </c>
      <c r="K584">
        <v>3797</v>
      </c>
      <c r="L584">
        <v>3839</v>
      </c>
      <c r="M584">
        <v>3819</v>
      </c>
      <c r="N584">
        <v>3826</v>
      </c>
      <c r="O584">
        <v>3791</v>
      </c>
      <c r="P584" s="2">
        <v>3853</v>
      </c>
      <c r="Q584" s="10" t="s">
        <v>3276</v>
      </c>
    </row>
    <row r="585" spans="1:19" x14ac:dyDescent="0.2">
      <c r="A585" t="s">
        <v>5052</v>
      </c>
      <c r="B585">
        <v>16063</v>
      </c>
      <c r="C585">
        <v>50</v>
      </c>
      <c r="D585" t="str">
        <f t="shared" si="38"/>
        <v>05000US16063</v>
      </c>
      <c r="E585" t="s">
        <v>606</v>
      </c>
      <c r="F585" t="str">
        <f t="shared" si="39"/>
        <v>Lincoln</v>
      </c>
      <c r="G585" t="str">
        <f t="shared" si="40"/>
        <v>Idaho</v>
      </c>
      <c r="H585">
        <v>5208</v>
      </c>
      <c r="I585">
        <v>5206</v>
      </c>
      <c r="J585">
        <v>5215</v>
      </c>
      <c r="K585">
        <v>5141</v>
      </c>
      <c r="L585">
        <v>5260</v>
      </c>
      <c r="M585">
        <v>5309</v>
      </c>
      <c r="N585">
        <v>5313</v>
      </c>
      <c r="O585">
        <v>5309</v>
      </c>
      <c r="P585" s="2">
        <v>5271</v>
      </c>
      <c r="Q585" s="10" t="s">
        <v>3283</v>
      </c>
    </row>
    <row r="586" spans="1:19" x14ac:dyDescent="0.2">
      <c r="A586" t="s">
        <v>5053</v>
      </c>
      <c r="B586">
        <v>16065</v>
      </c>
      <c r="C586">
        <v>50</v>
      </c>
      <c r="D586" t="str">
        <f t="shared" si="38"/>
        <v>05000US16065</v>
      </c>
      <c r="E586" t="s">
        <v>607</v>
      </c>
      <c r="F586" t="str">
        <f t="shared" si="39"/>
        <v>Madison</v>
      </c>
      <c r="G586" t="str">
        <f t="shared" si="40"/>
        <v>Idaho</v>
      </c>
      <c r="H586">
        <v>37536</v>
      </c>
      <c r="I586">
        <v>37549</v>
      </c>
      <c r="J586">
        <v>37605</v>
      </c>
      <c r="K586">
        <v>37915</v>
      </c>
      <c r="L586">
        <v>37728</v>
      </c>
      <c r="M586">
        <v>37642</v>
      </c>
      <c r="N586">
        <v>38060</v>
      </c>
      <c r="O586">
        <v>38092</v>
      </c>
      <c r="P586" s="2">
        <v>39048</v>
      </c>
      <c r="Q586" s="10" t="s">
        <v>3276</v>
      </c>
    </row>
    <row r="587" spans="1:19" x14ac:dyDescent="0.2">
      <c r="A587" t="s">
        <v>5054</v>
      </c>
      <c r="B587">
        <v>16067</v>
      </c>
      <c r="C587">
        <v>50</v>
      </c>
      <c r="D587" t="str">
        <f t="shared" si="38"/>
        <v>05000US16067</v>
      </c>
      <c r="E587" t="s">
        <v>608</v>
      </c>
      <c r="F587" t="str">
        <f t="shared" si="39"/>
        <v>Minidoka</v>
      </c>
      <c r="G587" t="str">
        <f t="shared" si="40"/>
        <v>Idaho</v>
      </c>
      <c r="H587">
        <v>20069</v>
      </c>
      <c r="I587">
        <v>20063</v>
      </c>
      <c r="J587">
        <v>20083</v>
      </c>
      <c r="K587">
        <v>20204</v>
      </c>
      <c r="L587">
        <v>20113</v>
      </c>
      <c r="M587">
        <v>20295</v>
      </c>
      <c r="N587">
        <v>20244</v>
      </c>
      <c r="O587">
        <v>20387</v>
      </c>
      <c r="P587" s="2">
        <v>20616</v>
      </c>
      <c r="Q587" s="10" t="s">
        <v>3276</v>
      </c>
    </row>
    <row r="588" spans="1:19" x14ac:dyDescent="0.2">
      <c r="A588" t="s">
        <v>5055</v>
      </c>
      <c r="B588">
        <v>16069</v>
      </c>
      <c r="C588">
        <v>50</v>
      </c>
      <c r="D588" t="str">
        <f t="shared" si="38"/>
        <v>05000US16069</v>
      </c>
      <c r="E588" t="s">
        <v>609</v>
      </c>
      <c r="F588" t="str">
        <f t="shared" si="39"/>
        <v>Nez Perce</v>
      </c>
      <c r="G588" t="str">
        <f t="shared" si="40"/>
        <v>Idaho</v>
      </c>
      <c r="H588">
        <v>39265</v>
      </c>
      <c r="I588">
        <v>39267</v>
      </c>
      <c r="J588">
        <v>39337</v>
      </c>
      <c r="K588">
        <v>39437</v>
      </c>
      <c r="L588">
        <v>39562</v>
      </c>
      <c r="M588">
        <v>39916</v>
      </c>
      <c r="N588">
        <v>39983</v>
      </c>
      <c r="O588">
        <v>40146</v>
      </c>
      <c r="P588" s="2">
        <v>40369</v>
      </c>
      <c r="Q588" s="10" t="s">
        <v>3276</v>
      </c>
      <c r="S588" s="2"/>
    </row>
    <row r="589" spans="1:19" x14ac:dyDescent="0.2">
      <c r="A589" t="s">
        <v>5056</v>
      </c>
      <c r="B589">
        <v>16071</v>
      </c>
      <c r="C589">
        <v>50</v>
      </c>
      <c r="D589" t="str">
        <f t="shared" si="38"/>
        <v>05000US16071</v>
      </c>
      <c r="E589" t="s">
        <v>610</v>
      </c>
      <c r="F589" t="str">
        <f t="shared" si="39"/>
        <v>Oneida</v>
      </c>
      <c r="G589" t="str">
        <f t="shared" si="40"/>
        <v>Idaho</v>
      </c>
      <c r="H589">
        <v>4286</v>
      </c>
      <c r="I589">
        <v>4286</v>
      </c>
      <c r="J589">
        <v>4293</v>
      </c>
      <c r="K589">
        <v>4234</v>
      </c>
      <c r="L589">
        <v>4233</v>
      </c>
      <c r="M589">
        <v>4278</v>
      </c>
      <c r="N589">
        <v>4200</v>
      </c>
      <c r="O589">
        <v>4289</v>
      </c>
      <c r="P589" s="2">
        <v>4343</v>
      </c>
      <c r="Q589" s="10" t="s">
        <v>3283</v>
      </c>
      <c r="S589" s="2"/>
    </row>
    <row r="590" spans="1:19" x14ac:dyDescent="0.2">
      <c r="A590" t="s">
        <v>5057</v>
      </c>
      <c r="B590">
        <v>16073</v>
      </c>
      <c r="C590">
        <v>50</v>
      </c>
      <c r="D590" t="str">
        <f t="shared" si="38"/>
        <v>05000US16073</v>
      </c>
      <c r="E590" t="s">
        <v>611</v>
      </c>
      <c r="F590" t="str">
        <f t="shared" si="39"/>
        <v>Owyhee</v>
      </c>
      <c r="G590" t="str">
        <f t="shared" si="40"/>
        <v>Idaho</v>
      </c>
      <c r="H590">
        <v>11526</v>
      </c>
      <c r="I590">
        <v>11526</v>
      </c>
      <c r="J590">
        <v>11473</v>
      </c>
      <c r="K590">
        <v>11396</v>
      </c>
      <c r="L590">
        <v>11398</v>
      </c>
      <c r="M590">
        <v>11395</v>
      </c>
      <c r="N590">
        <v>11294</v>
      </c>
      <c r="O590">
        <v>11305</v>
      </c>
      <c r="P590" s="2">
        <v>11389</v>
      </c>
      <c r="Q590" s="10" t="s">
        <v>3283</v>
      </c>
    </row>
    <row r="591" spans="1:19" x14ac:dyDescent="0.2">
      <c r="A591" t="s">
        <v>5058</v>
      </c>
      <c r="B591">
        <v>16075</v>
      </c>
      <c r="C591">
        <v>50</v>
      </c>
      <c r="D591" t="str">
        <f t="shared" si="38"/>
        <v>05000US16075</v>
      </c>
      <c r="E591" t="s">
        <v>612</v>
      </c>
      <c r="F591" t="str">
        <f t="shared" si="39"/>
        <v>Payette</v>
      </c>
      <c r="G591" t="str">
        <f t="shared" si="40"/>
        <v>Idaho</v>
      </c>
      <c r="H591">
        <v>22623</v>
      </c>
      <c r="I591">
        <v>22623</v>
      </c>
      <c r="J591">
        <v>22638</v>
      </c>
      <c r="K591">
        <v>22559</v>
      </c>
      <c r="L591">
        <v>22672</v>
      </c>
      <c r="M591">
        <v>22553</v>
      </c>
      <c r="N591">
        <v>22775</v>
      </c>
      <c r="O591">
        <v>22837</v>
      </c>
      <c r="P591" s="2">
        <v>23026</v>
      </c>
      <c r="Q591" s="10" t="s">
        <v>3276</v>
      </c>
    </row>
    <row r="592" spans="1:19" x14ac:dyDescent="0.2">
      <c r="A592" t="s">
        <v>5059</v>
      </c>
      <c r="B592">
        <v>16077</v>
      </c>
      <c r="C592">
        <v>50</v>
      </c>
      <c r="D592" t="str">
        <f t="shared" si="38"/>
        <v>05000US16077</v>
      </c>
      <c r="E592" t="s">
        <v>613</v>
      </c>
      <c r="F592" t="str">
        <f t="shared" si="39"/>
        <v>Power</v>
      </c>
      <c r="G592" t="str">
        <f t="shared" si="40"/>
        <v>Idaho</v>
      </c>
      <c r="H592">
        <v>7817</v>
      </c>
      <c r="I592">
        <v>7817</v>
      </c>
      <c r="J592">
        <v>7852</v>
      </c>
      <c r="K592">
        <v>7786</v>
      </c>
      <c r="L592">
        <v>7809</v>
      </c>
      <c r="M592">
        <v>7732</v>
      </c>
      <c r="N592">
        <v>7663</v>
      </c>
      <c r="O592">
        <v>7620</v>
      </c>
      <c r="P592" s="2">
        <v>7654</v>
      </c>
      <c r="Q592" s="10" t="s">
        <v>3283</v>
      </c>
    </row>
    <row r="593" spans="1:20" x14ac:dyDescent="0.2">
      <c r="A593" t="s">
        <v>5060</v>
      </c>
      <c r="B593">
        <v>16079</v>
      </c>
      <c r="C593">
        <v>50</v>
      </c>
      <c r="D593" t="str">
        <f t="shared" si="38"/>
        <v>05000US16079</v>
      </c>
      <c r="E593" t="s">
        <v>614</v>
      </c>
      <c r="F593" t="str">
        <f t="shared" si="39"/>
        <v>Shoshone</v>
      </c>
      <c r="G593" t="str">
        <f t="shared" si="40"/>
        <v>Idaho</v>
      </c>
      <c r="H593">
        <v>12765</v>
      </c>
      <c r="I593">
        <v>12795</v>
      </c>
      <c r="J593">
        <v>12750</v>
      </c>
      <c r="K593">
        <v>12689</v>
      </c>
      <c r="L593">
        <v>12739</v>
      </c>
      <c r="M593">
        <v>12707</v>
      </c>
      <c r="N593">
        <v>12404</v>
      </c>
      <c r="O593">
        <v>12455</v>
      </c>
      <c r="P593" s="2">
        <v>12452</v>
      </c>
      <c r="Q593" s="10" t="s">
        <v>3276</v>
      </c>
    </row>
    <row r="594" spans="1:20" x14ac:dyDescent="0.2">
      <c r="A594" t="s">
        <v>5061</v>
      </c>
      <c r="B594">
        <v>16081</v>
      </c>
      <c r="C594">
        <v>50</v>
      </c>
      <c r="D594" t="str">
        <f t="shared" si="38"/>
        <v>05000US16081</v>
      </c>
      <c r="E594" t="s">
        <v>615</v>
      </c>
      <c r="F594" t="str">
        <f t="shared" si="39"/>
        <v>Teton</v>
      </c>
      <c r="G594" t="str">
        <f t="shared" si="40"/>
        <v>Idaho</v>
      </c>
      <c r="H594">
        <v>10170</v>
      </c>
      <c r="I594">
        <v>10165</v>
      </c>
      <c r="J594">
        <v>10153</v>
      </c>
      <c r="K594">
        <v>10174</v>
      </c>
      <c r="L594">
        <v>10083</v>
      </c>
      <c r="M594">
        <v>10276</v>
      </c>
      <c r="N594">
        <v>10300</v>
      </c>
      <c r="O594">
        <v>10568</v>
      </c>
      <c r="P594" s="2">
        <v>10960</v>
      </c>
      <c r="Q594" s="10" t="s">
        <v>3276</v>
      </c>
    </row>
    <row r="595" spans="1:20" x14ac:dyDescent="0.2">
      <c r="A595" t="s">
        <v>5062</v>
      </c>
      <c r="B595">
        <v>16083</v>
      </c>
      <c r="C595">
        <v>50</v>
      </c>
      <c r="D595" t="str">
        <f t="shared" si="38"/>
        <v>05000US16083</v>
      </c>
      <c r="E595" t="s">
        <v>616</v>
      </c>
      <c r="F595" t="str">
        <f t="shared" si="39"/>
        <v>Twin Falls</v>
      </c>
      <c r="G595" t="str">
        <f t="shared" si="40"/>
        <v>Idaho</v>
      </c>
      <c r="H595">
        <v>77230</v>
      </c>
      <c r="I595">
        <v>77230</v>
      </c>
      <c r="J595">
        <v>77539</v>
      </c>
      <c r="K595">
        <v>78050</v>
      </c>
      <c r="L595">
        <v>78440</v>
      </c>
      <c r="M595">
        <v>79788</v>
      </c>
      <c r="N595">
        <v>80927</v>
      </c>
      <c r="O595">
        <v>82107</v>
      </c>
      <c r="P595" s="2">
        <v>83514</v>
      </c>
      <c r="Q595" s="10" t="s">
        <v>3283</v>
      </c>
    </row>
    <row r="596" spans="1:20" x14ac:dyDescent="0.2">
      <c r="A596" t="s">
        <v>5063</v>
      </c>
      <c r="B596">
        <v>16085</v>
      </c>
      <c r="C596">
        <v>50</v>
      </c>
      <c r="D596" t="str">
        <f t="shared" si="38"/>
        <v>05000US16085</v>
      </c>
      <c r="E596" t="s">
        <v>617</v>
      </c>
      <c r="F596" t="str">
        <f t="shared" si="39"/>
        <v>Valley</v>
      </c>
      <c r="G596" t="str">
        <f t="shared" si="40"/>
        <v>Idaho</v>
      </c>
      <c r="H596">
        <v>9862</v>
      </c>
      <c r="I596">
        <v>9860</v>
      </c>
      <c r="J596">
        <v>9779</v>
      </c>
      <c r="K596">
        <v>9610</v>
      </c>
      <c r="L596">
        <v>9515</v>
      </c>
      <c r="M596">
        <v>9585</v>
      </c>
      <c r="N596">
        <v>9808</v>
      </c>
      <c r="O596">
        <v>10083</v>
      </c>
      <c r="P596" s="2">
        <v>10496</v>
      </c>
      <c r="Q596" s="10" t="s">
        <v>3276</v>
      </c>
    </row>
    <row r="597" spans="1:20" x14ac:dyDescent="0.2">
      <c r="A597" t="s">
        <v>5064</v>
      </c>
      <c r="B597">
        <v>16087</v>
      </c>
      <c r="C597">
        <v>50</v>
      </c>
      <c r="D597" t="str">
        <f t="shared" si="38"/>
        <v>05000US16087</v>
      </c>
      <c r="E597" t="s">
        <v>618</v>
      </c>
      <c r="F597" t="str">
        <f t="shared" si="39"/>
        <v>Washington</v>
      </c>
      <c r="G597" t="str">
        <f t="shared" si="40"/>
        <v>Idaho</v>
      </c>
      <c r="H597">
        <v>10198</v>
      </c>
      <c r="I597">
        <v>10198</v>
      </c>
      <c r="J597">
        <v>10195</v>
      </c>
      <c r="K597">
        <v>10142</v>
      </c>
      <c r="L597">
        <v>10054</v>
      </c>
      <c r="M597">
        <v>9962</v>
      </c>
      <c r="N597">
        <v>10019</v>
      </c>
      <c r="O597">
        <v>9967</v>
      </c>
      <c r="P597" s="2">
        <v>10172</v>
      </c>
      <c r="Q597" s="10" t="s">
        <v>3276</v>
      </c>
    </row>
    <row r="598" spans="1:20" x14ac:dyDescent="0.2">
      <c r="A598" t="s">
        <v>5065</v>
      </c>
      <c r="B598">
        <v>17001</v>
      </c>
      <c r="C598">
        <v>50</v>
      </c>
      <c r="D598" t="str">
        <f t="shared" si="38"/>
        <v>05000US17001</v>
      </c>
      <c r="E598" t="s">
        <v>619</v>
      </c>
      <c r="F598" t="str">
        <f t="shared" si="39"/>
        <v>Adams</v>
      </c>
      <c r="G598" t="str">
        <f t="shared" si="40"/>
        <v>Illinois</v>
      </c>
      <c r="H598">
        <v>67103</v>
      </c>
      <c r="I598">
        <v>67103</v>
      </c>
      <c r="J598">
        <v>67155</v>
      </c>
      <c r="K598">
        <v>67207</v>
      </c>
      <c r="L598">
        <v>67164</v>
      </c>
      <c r="M598">
        <v>66997</v>
      </c>
      <c r="N598">
        <v>67031</v>
      </c>
      <c r="O598">
        <v>66974</v>
      </c>
      <c r="P598" s="2">
        <v>66578</v>
      </c>
      <c r="Q598" s="10" t="s">
        <v>3308</v>
      </c>
      <c r="R598"/>
      <c r="S598" s="2"/>
      <c r="T598" s="2"/>
    </row>
    <row r="599" spans="1:20" x14ac:dyDescent="0.2">
      <c r="A599" t="s">
        <v>5066</v>
      </c>
      <c r="B599">
        <v>17003</v>
      </c>
      <c r="C599">
        <v>50</v>
      </c>
      <c r="D599" t="str">
        <f t="shared" si="38"/>
        <v>05000US17003</v>
      </c>
      <c r="E599" t="s">
        <v>620</v>
      </c>
      <c r="F599" t="str">
        <f t="shared" si="39"/>
        <v>Alexander</v>
      </c>
      <c r="G599" t="str">
        <f t="shared" si="40"/>
        <v>Illinois</v>
      </c>
      <c r="H599">
        <v>8238</v>
      </c>
      <c r="I599">
        <v>8238</v>
      </c>
      <c r="J599">
        <v>8214</v>
      </c>
      <c r="K599">
        <v>8018</v>
      </c>
      <c r="L599">
        <v>7712</v>
      </c>
      <c r="M599">
        <v>7215</v>
      </c>
      <c r="N599">
        <v>7074</v>
      </c>
      <c r="O599">
        <v>6776</v>
      </c>
      <c r="P599" s="2">
        <v>6478</v>
      </c>
      <c r="Q599" s="10" t="s">
        <v>3310</v>
      </c>
      <c r="R599"/>
      <c r="S599" s="2"/>
      <c r="T599" s="2"/>
    </row>
    <row r="600" spans="1:20" x14ac:dyDescent="0.2">
      <c r="A600" t="s">
        <v>5067</v>
      </c>
      <c r="B600">
        <v>17005</v>
      </c>
      <c r="C600">
        <v>50</v>
      </c>
      <c r="D600" t="str">
        <f t="shared" si="38"/>
        <v>05000US17005</v>
      </c>
      <c r="E600" t="s">
        <v>621</v>
      </c>
      <c r="F600" t="str">
        <f t="shared" si="39"/>
        <v>Bond</v>
      </c>
      <c r="G600" t="str">
        <f t="shared" si="40"/>
        <v>Illinois</v>
      </c>
      <c r="H600">
        <v>17768</v>
      </c>
      <c r="I600">
        <v>17768</v>
      </c>
      <c r="J600">
        <v>17771</v>
      </c>
      <c r="K600">
        <v>17675</v>
      </c>
      <c r="L600">
        <v>17508</v>
      </c>
      <c r="M600">
        <v>17320</v>
      </c>
      <c r="N600">
        <v>17111</v>
      </c>
      <c r="O600">
        <v>16924</v>
      </c>
      <c r="P600" s="2">
        <v>16824</v>
      </c>
      <c r="Q600" s="10" t="s">
        <v>3308</v>
      </c>
      <c r="R600"/>
      <c r="S600" s="2"/>
      <c r="T600" s="2"/>
    </row>
    <row r="601" spans="1:20" x14ac:dyDescent="0.2">
      <c r="A601" t="s">
        <v>5068</v>
      </c>
      <c r="B601">
        <v>17007</v>
      </c>
      <c r="C601">
        <v>50</v>
      </c>
      <c r="D601" t="str">
        <f t="shared" si="38"/>
        <v>05000US17007</v>
      </c>
      <c r="E601" t="s">
        <v>622</v>
      </c>
      <c r="F601" t="str">
        <f t="shared" si="39"/>
        <v>Boone</v>
      </c>
      <c r="G601" t="str">
        <f t="shared" si="40"/>
        <v>Illinois</v>
      </c>
      <c r="H601">
        <v>54165</v>
      </c>
      <c r="I601">
        <v>54167</v>
      </c>
      <c r="J601">
        <v>54127</v>
      </c>
      <c r="K601">
        <v>54168</v>
      </c>
      <c r="L601">
        <v>53802</v>
      </c>
      <c r="M601">
        <v>53779</v>
      </c>
      <c r="N601">
        <v>53706</v>
      </c>
      <c r="O601">
        <v>53490</v>
      </c>
      <c r="P601" s="2">
        <v>53503</v>
      </c>
      <c r="Q601" s="10" t="s">
        <v>3271</v>
      </c>
      <c r="R601"/>
      <c r="S601" s="2"/>
      <c r="T601" s="2"/>
    </row>
    <row r="602" spans="1:20" x14ac:dyDescent="0.2">
      <c r="A602" t="s">
        <v>5069</v>
      </c>
      <c r="B602">
        <v>17009</v>
      </c>
      <c r="C602">
        <v>50</v>
      </c>
      <c r="D602" t="str">
        <f t="shared" si="38"/>
        <v>05000US17009</v>
      </c>
      <c r="E602" t="s">
        <v>623</v>
      </c>
      <c r="F602" t="str">
        <f t="shared" si="39"/>
        <v>Brown</v>
      </c>
      <c r="G602" t="str">
        <f t="shared" si="40"/>
        <v>Illinois</v>
      </c>
      <c r="H602">
        <v>6937</v>
      </c>
      <c r="I602">
        <v>6937</v>
      </c>
      <c r="J602">
        <v>6913</v>
      </c>
      <c r="K602">
        <v>6871</v>
      </c>
      <c r="L602">
        <v>6894</v>
      </c>
      <c r="M602">
        <v>6863</v>
      </c>
      <c r="N602">
        <v>6838</v>
      </c>
      <c r="O602">
        <v>6821</v>
      </c>
      <c r="P602" s="2">
        <v>6762</v>
      </c>
      <c r="Q602" s="1" t="s">
        <v>3308</v>
      </c>
      <c r="R602"/>
      <c r="S602" s="2"/>
      <c r="T602" s="2"/>
    </row>
    <row r="603" spans="1:20" x14ac:dyDescent="0.2">
      <c r="A603" t="s">
        <v>5070</v>
      </c>
      <c r="B603">
        <v>17011</v>
      </c>
      <c r="C603">
        <v>50</v>
      </c>
      <c r="D603" t="str">
        <f t="shared" si="38"/>
        <v>05000US17011</v>
      </c>
      <c r="E603" t="s">
        <v>624</v>
      </c>
      <c r="F603" t="str">
        <f t="shared" si="39"/>
        <v>Bureau</v>
      </c>
      <c r="G603" t="str">
        <f t="shared" si="40"/>
        <v>Illinois</v>
      </c>
      <c r="H603">
        <v>34978</v>
      </c>
      <c r="I603">
        <v>34978</v>
      </c>
      <c r="J603">
        <v>34922</v>
      </c>
      <c r="K603">
        <v>34660</v>
      </c>
      <c r="L603">
        <v>34350</v>
      </c>
      <c r="M603">
        <v>34096</v>
      </c>
      <c r="N603">
        <v>33836</v>
      </c>
      <c r="O603">
        <v>33471</v>
      </c>
      <c r="P603" s="2">
        <v>33359</v>
      </c>
      <c r="Q603" s="1" t="s">
        <v>3308</v>
      </c>
      <c r="R603"/>
      <c r="S603" s="2"/>
      <c r="T603" s="2"/>
    </row>
    <row r="604" spans="1:20" x14ac:dyDescent="0.2">
      <c r="A604" t="s">
        <v>5071</v>
      </c>
      <c r="B604">
        <v>17013</v>
      </c>
      <c r="C604">
        <v>50</v>
      </c>
      <c r="D604" t="str">
        <f t="shared" si="38"/>
        <v>05000US17013</v>
      </c>
      <c r="E604" t="s">
        <v>625</v>
      </c>
      <c r="F604" t="str">
        <f t="shared" si="39"/>
        <v>Calhoun</v>
      </c>
      <c r="G604" t="str">
        <f t="shared" si="40"/>
        <v>Illinois</v>
      </c>
      <c r="H604">
        <v>5089</v>
      </c>
      <c r="I604">
        <v>5089</v>
      </c>
      <c r="J604">
        <v>5081</v>
      </c>
      <c r="K604">
        <v>5067</v>
      </c>
      <c r="L604">
        <v>5021</v>
      </c>
      <c r="M604">
        <v>5036</v>
      </c>
      <c r="N604">
        <v>4963</v>
      </c>
      <c r="O604">
        <v>4898</v>
      </c>
      <c r="P604" s="2">
        <v>4894</v>
      </c>
      <c r="Q604" s="1" t="s">
        <v>3308</v>
      </c>
      <c r="R604"/>
      <c r="S604" s="2"/>
    </row>
    <row r="605" spans="1:20" x14ac:dyDescent="0.2">
      <c r="A605" t="s">
        <v>5072</v>
      </c>
      <c r="B605">
        <v>17015</v>
      </c>
      <c r="C605">
        <v>50</v>
      </c>
      <c r="D605" t="str">
        <f t="shared" si="38"/>
        <v>05000US17015</v>
      </c>
      <c r="E605" t="s">
        <v>626</v>
      </c>
      <c r="F605" t="str">
        <f t="shared" si="39"/>
        <v>Carroll</v>
      </c>
      <c r="G605" t="str">
        <f t="shared" si="40"/>
        <v>Illinois</v>
      </c>
      <c r="H605">
        <v>15387</v>
      </c>
      <c r="I605">
        <v>15388</v>
      </c>
      <c r="J605">
        <v>15382</v>
      </c>
      <c r="K605">
        <v>15221</v>
      </c>
      <c r="L605">
        <v>15075</v>
      </c>
      <c r="M605">
        <v>14939</v>
      </c>
      <c r="N605">
        <v>14786</v>
      </c>
      <c r="O605">
        <v>14628</v>
      </c>
      <c r="P605" s="2">
        <v>14539</v>
      </c>
      <c r="Q605" s="1" t="s">
        <v>3308</v>
      </c>
      <c r="R605"/>
      <c r="S605" s="2"/>
    </row>
    <row r="606" spans="1:20" x14ac:dyDescent="0.2">
      <c r="A606" t="s">
        <v>5073</v>
      </c>
      <c r="B606">
        <v>17017</v>
      </c>
      <c r="C606">
        <v>50</v>
      </c>
      <c r="D606" t="str">
        <f t="shared" si="38"/>
        <v>05000US17017</v>
      </c>
      <c r="E606" t="s">
        <v>627</v>
      </c>
      <c r="F606" t="str">
        <f t="shared" si="39"/>
        <v>Cass</v>
      </c>
      <c r="G606" t="str">
        <f t="shared" si="40"/>
        <v>Illinois</v>
      </c>
      <c r="H606">
        <v>13642</v>
      </c>
      <c r="I606">
        <v>13638</v>
      </c>
      <c r="J606">
        <v>13632</v>
      </c>
      <c r="K606">
        <v>13634</v>
      </c>
      <c r="L606">
        <v>13411</v>
      </c>
      <c r="M606">
        <v>13292</v>
      </c>
      <c r="N606">
        <v>13091</v>
      </c>
      <c r="O606">
        <v>12869</v>
      </c>
      <c r="P606" s="2">
        <v>12676</v>
      </c>
      <c r="Q606" s="1" t="s">
        <v>3308</v>
      </c>
      <c r="R606"/>
      <c r="S606" s="2"/>
    </row>
    <row r="607" spans="1:20" x14ac:dyDescent="0.2">
      <c r="A607" t="s">
        <v>5074</v>
      </c>
      <c r="B607">
        <v>17019</v>
      </c>
      <c r="C607">
        <v>50</v>
      </c>
      <c r="D607" t="str">
        <f t="shared" si="38"/>
        <v>05000US17019</v>
      </c>
      <c r="E607" t="s">
        <v>628</v>
      </c>
      <c r="F607" t="str">
        <f t="shared" si="39"/>
        <v>Champaign</v>
      </c>
      <c r="G607" t="str">
        <f t="shared" si="40"/>
        <v>Illinois</v>
      </c>
      <c r="H607">
        <v>201081</v>
      </c>
      <c r="I607">
        <v>201081</v>
      </c>
      <c r="J607">
        <v>201497</v>
      </c>
      <c r="K607">
        <v>202688</v>
      </c>
      <c r="L607">
        <v>203937</v>
      </c>
      <c r="M607">
        <v>205365</v>
      </c>
      <c r="N607">
        <v>206646</v>
      </c>
      <c r="O607">
        <v>207734</v>
      </c>
      <c r="P607" s="2">
        <v>208419</v>
      </c>
      <c r="Q607" s="1" t="s">
        <v>3308</v>
      </c>
      <c r="R607"/>
      <c r="S607" s="2"/>
    </row>
    <row r="608" spans="1:20" x14ac:dyDescent="0.2">
      <c r="A608" t="s">
        <v>5075</v>
      </c>
      <c r="B608">
        <v>17021</v>
      </c>
      <c r="C608">
        <v>50</v>
      </c>
      <c r="D608" t="str">
        <f t="shared" si="38"/>
        <v>05000US17021</v>
      </c>
      <c r="E608" t="s">
        <v>629</v>
      </c>
      <c r="F608" t="str">
        <f t="shared" si="39"/>
        <v>Christian</v>
      </c>
      <c r="G608" t="str">
        <f t="shared" si="40"/>
        <v>Illinois</v>
      </c>
      <c r="H608">
        <v>34800</v>
      </c>
      <c r="I608">
        <v>34800</v>
      </c>
      <c r="J608">
        <v>34785</v>
      </c>
      <c r="K608">
        <v>34724</v>
      </c>
      <c r="L608">
        <v>34520</v>
      </c>
      <c r="M608">
        <v>34183</v>
      </c>
      <c r="N608">
        <v>33882</v>
      </c>
      <c r="O608">
        <v>33546</v>
      </c>
      <c r="P608" s="2">
        <v>33309</v>
      </c>
      <c r="Q608" s="1" t="s">
        <v>3308</v>
      </c>
      <c r="R608"/>
      <c r="S608" s="2"/>
    </row>
    <row r="609" spans="1:20" x14ac:dyDescent="0.2">
      <c r="A609" t="s">
        <v>5076</v>
      </c>
      <c r="B609">
        <v>17023</v>
      </c>
      <c r="C609">
        <v>50</v>
      </c>
      <c r="D609" t="str">
        <f t="shared" si="38"/>
        <v>05000US17023</v>
      </c>
      <c r="E609" t="s">
        <v>630</v>
      </c>
      <c r="F609" t="str">
        <f t="shared" si="39"/>
        <v>Clark</v>
      </c>
      <c r="G609" t="str">
        <f t="shared" si="40"/>
        <v>Illinois</v>
      </c>
      <c r="H609">
        <v>16335</v>
      </c>
      <c r="I609">
        <v>16335</v>
      </c>
      <c r="J609">
        <v>16299</v>
      </c>
      <c r="K609">
        <v>16219</v>
      </c>
      <c r="L609">
        <v>16301</v>
      </c>
      <c r="M609">
        <v>16145</v>
      </c>
      <c r="N609">
        <v>16119</v>
      </c>
      <c r="O609">
        <v>15943</v>
      </c>
      <c r="P609" s="2">
        <v>15938</v>
      </c>
      <c r="Q609" s="1" t="s">
        <v>3308</v>
      </c>
      <c r="R609"/>
      <c r="S609" s="2"/>
    </row>
    <row r="610" spans="1:20" x14ac:dyDescent="0.2">
      <c r="A610" t="s">
        <v>5077</v>
      </c>
      <c r="B610">
        <v>17025</v>
      </c>
      <c r="C610">
        <v>50</v>
      </c>
      <c r="D610" t="str">
        <f t="shared" si="38"/>
        <v>05000US17025</v>
      </c>
      <c r="E610" t="s">
        <v>631</v>
      </c>
      <c r="F610" t="str">
        <f t="shared" si="39"/>
        <v>Clay</v>
      </c>
      <c r="G610" t="str">
        <f t="shared" si="40"/>
        <v>Illinois</v>
      </c>
      <c r="H610">
        <v>13815</v>
      </c>
      <c r="I610">
        <v>13815</v>
      </c>
      <c r="J610">
        <v>13811</v>
      </c>
      <c r="K610">
        <v>13725</v>
      </c>
      <c r="L610">
        <v>13717</v>
      </c>
      <c r="M610">
        <v>13522</v>
      </c>
      <c r="N610">
        <v>13413</v>
      </c>
      <c r="O610">
        <v>13378</v>
      </c>
      <c r="P610" s="2">
        <v>13300</v>
      </c>
      <c r="Q610" s="1" t="s">
        <v>3308</v>
      </c>
      <c r="R610"/>
      <c r="S610" s="2"/>
    </row>
    <row r="611" spans="1:20" x14ac:dyDescent="0.2">
      <c r="A611" t="s">
        <v>5078</v>
      </c>
      <c r="B611">
        <v>17027</v>
      </c>
      <c r="C611">
        <v>50</v>
      </c>
      <c r="D611" t="str">
        <f t="shared" si="38"/>
        <v>05000US17027</v>
      </c>
      <c r="E611" t="s">
        <v>632</v>
      </c>
      <c r="F611" t="str">
        <f t="shared" si="39"/>
        <v>Clinton</v>
      </c>
      <c r="G611" t="str">
        <f t="shared" si="40"/>
        <v>Illinois</v>
      </c>
      <c r="H611">
        <v>37762</v>
      </c>
      <c r="I611">
        <v>37762</v>
      </c>
      <c r="J611">
        <v>37827</v>
      </c>
      <c r="K611">
        <v>38148</v>
      </c>
      <c r="L611">
        <v>38071</v>
      </c>
      <c r="M611">
        <v>37879</v>
      </c>
      <c r="N611">
        <v>37801</v>
      </c>
      <c r="O611">
        <v>37809</v>
      </c>
      <c r="P611" s="2">
        <v>37729</v>
      </c>
      <c r="Q611" s="1" t="s">
        <v>3308</v>
      </c>
      <c r="R611"/>
      <c r="S611" s="2"/>
    </row>
    <row r="612" spans="1:20" x14ac:dyDescent="0.2">
      <c r="A612" t="s">
        <v>5079</v>
      </c>
      <c r="B612">
        <v>17029</v>
      </c>
      <c r="C612">
        <v>50</v>
      </c>
      <c r="D612" t="str">
        <f t="shared" si="38"/>
        <v>05000US17029</v>
      </c>
      <c r="E612" t="s">
        <v>633</v>
      </c>
      <c r="F612" t="str">
        <f t="shared" si="39"/>
        <v>Coles</v>
      </c>
      <c r="G612" t="str">
        <f t="shared" si="40"/>
        <v>Illinois</v>
      </c>
      <c r="H612">
        <v>53873</v>
      </c>
      <c r="I612">
        <v>53873</v>
      </c>
      <c r="J612">
        <v>53895</v>
      </c>
      <c r="K612">
        <v>53601</v>
      </c>
      <c r="L612">
        <v>53344</v>
      </c>
      <c r="M612">
        <v>53046</v>
      </c>
      <c r="N612">
        <v>52712</v>
      </c>
      <c r="O612">
        <v>52563</v>
      </c>
      <c r="P612" s="2">
        <v>52343</v>
      </c>
      <c r="Q612" s="1" t="s">
        <v>3308</v>
      </c>
      <c r="R612"/>
      <c r="S612" s="2"/>
    </row>
    <row r="613" spans="1:20" x14ac:dyDescent="0.2">
      <c r="A613" t="s">
        <v>5080</v>
      </c>
      <c r="B613">
        <v>17031</v>
      </c>
      <c r="C613">
        <v>50</v>
      </c>
      <c r="D613" t="str">
        <f t="shared" si="38"/>
        <v>05000US17031</v>
      </c>
      <c r="E613" t="s">
        <v>634</v>
      </c>
      <c r="F613" t="str">
        <f t="shared" si="39"/>
        <v>Cook</v>
      </c>
      <c r="G613" t="str">
        <f t="shared" si="40"/>
        <v>Illinois</v>
      </c>
      <c r="H613">
        <v>5194675</v>
      </c>
      <c r="I613">
        <v>5195075</v>
      </c>
      <c r="J613">
        <v>5199500</v>
      </c>
      <c r="K613">
        <v>5214682</v>
      </c>
      <c r="L613">
        <v>5230016</v>
      </c>
      <c r="M613">
        <v>5240283</v>
      </c>
      <c r="N613">
        <v>5239254</v>
      </c>
      <c r="O613">
        <v>5224823</v>
      </c>
      <c r="P613" s="2">
        <v>5203499</v>
      </c>
      <c r="Q613" s="10" t="s">
        <v>3476</v>
      </c>
      <c r="S613" s="2"/>
      <c r="T613" s="2"/>
    </row>
    <row r="614" spans="1:20" x14ac:dyDescent="0.2">
      <c r="A614" t="s">
        <v>5081</v>
      </c>
      <c r="B614">
        <v>17033</v>
      </c>
      <c r="C614">
        <v>50</v>
      </c>
      <c r="D614" t="str">
        <f t="shared" si="38"/>
        <v>05000US17033</v>
      </c>
      <c r="E614" t="s">
        <v>635</v>
      </c>
      <c r="F614" t="str">
        <f t="shared" si="39"/>
        <v>Crawford</v>
      </c>
      <c r="G614" t="str">
        <f t="shared" si="40"/>
        <v>Illinois</v>
      </c>
      <c r="H614">
        <v>19817</v>
      </c>
      <c r="I614">
        <v>19817</v>
      </c>
      <c r="J614">
        <v>19810</v>
      </c>
      <c r="K614">
        <v>19784</v>
      </c>
      <c r="L614">
        <v>19621</v>
      </c>
      <c r="M614">
        <v>19495</v>
      </c>
      <c r="N614">
        <v>19368</v>
      </c>
      <c r="O614">
        <v>19413</v>
      </c>
      <c r="P614" s="2">
        <v>19308</v>
      </c>
      <c r="Q614" s="1" t="s">
        <v>3308</v>
      </c>
      <c r="R614"/>
      <c r="S614" s="2"/>
    </row>
    <row r="615" spans="1:20" x14ac:dyDescent="0.2">
      <c r="A615" t="s">
        <v>5082</v>
      </c>
      <c r="B615">
        <v>17035</v>
      </c>
      <c r="C615">
        <v>50</v>
      </c>
      <c r="D615" t="str">
        <f t="shared" si="38"/>
        <v>05000US17035</v>
      </c>
      <c r="E615" t="s">
        <v>636</v>
      </c>
      <c r="F615" t="str">
        <f t="shared" si="39"/>
        <v>Cumberland</v>
      </c>
      <c r="G615" t="str">
        <f t="shared" si="40"/>
        <v>Illinois</v>
      </c>
      <c r="H615">
        <v>11048</v>
      </c>
      <c r="I615">
        <v>11048</v>
      </c>
      <c r="J615">
        <v>11047</v>
      </c>
      <c r="K615">
        <v>11080</v>
      </c>
      <c r="L615">
        <v>10942</v>
      </c>
      <c r="M615">
        <v>10901</v>
      </c>
      <c r="N615">
        <v>10894</v>
      </c>
      <c r="O615">
        <v>10857</v>
      </c>
      <c r="P615" s="2">
        <v>10858</v>
      </c>
      <c r="Q615" s="1" t="s">
        <v>3308</v>
      </c>
      <c r="R615"/>
      <c r="S615" s="2"/>
    </row>
    <row r="616" spans="1:20" x14ac:dyDescent="0.2">
      <c r="A616" t="s">
        <v>5083</v>
      </c>
      <c r="B616">
        <v>17037</v>
      </c>
      <c r="C616">
        <v>50</v>
      </c>
      <c r="D616" t="str">
        <f t="shared" si="38"/>
        <v>05000US17037</v>
      </c>
      <c r="E616" t="s">
        <v>637</v>
      </c>
      <c r="F616" t="str">
        <f t="shared" si="39"/>
        <v>DeKalb</v>
      </c>
      <c r="G616" t="str">
        <f t="shared" si="40"/>
        <v>Illinois</v>
      </c>
      <c r="H616">
        <v>105160</v>
      </c>
      <c r="I616">
        <v>105160</v>
      </c>
      <c r="J616">
        <v>105176</v>
      </c>
      <c r="K616">
        <v>104364</v>
      </c>
      <c r="L616">
        <v>104276</v>
      </c>
      <c r="M616">
        <v>104148</v>
      </c>
      <c r="N616">
        <v>104798</v>
      </c>
      <c r="O616">
        <v>104541</v>
      </c>
      <c r="P616" s="2">
        <v>104528</v>
      </c>
      <c r="Q616" s="10" t="s">
        <v>3271</v>
      </c>
      <c r="R616"/>
      <c r="S616" s="2"/>
    </row>
    <row r="617" spans="1:20" x14ac:dyDescent="0.2">
      <c r="A617" t="s">
        <v>5084</v>
      </c>
      <c r="B617">
        <v>17039</v>
      </c>
      <c r="C617">
        <v>50</v>
      </c>
      <c r="D617" t="str">
        <f t="shared" si="38"/>
        <v>05000US17039</v>
      </c>
      <c r="E617" t="s">
        <v>638</v>
      </c>
      <c r="F617" t="str">
        <f t="shared" si="39"/>
        <v>De Witt</v>
      </c>
      <c r="G617" t="str">
        <f t="shared" si="40"/>
        <v>Illinois</v>
      </c>
      <c r="H617">
        <v>16561</v>
      </c>
      <c r="I617">
        <v>16561</v>
      </c>
      <c r="J617">
        <v>16588</v>
      </c>
      <c r="K617">
        <v>16547</v>
      </c>
      <c r="L617">
        <v>16497</v>
      </c>
      <c r="M617">
        <v>16385</v>
      </c>
      <c r="N617">
        <v>16243</v>
      </c>
      <c r="O617">
        <v>16260</v>
      </c>
      <c r="P617" s="2">
        <v>16226</v>
      </c>
      <c r="Q617" s="1" t="s">
        <v>3308</v>
      </c>
      <c r="R617"/>
      <c r="S617" s="2"/>
    </row>
    <row r="618" spans="1:20" x14ac:dyDescent="0.2">
      <c r="A618" t="s">
        <v>5085</v>
      </c>
      <c r="B618">
        <v>17041</v>
      </c>
      <c r="C618">
        <v>50</v>
      </c>
      <c r="D618" t="str">
        <f t="shared" si="38"/>
        <v>05000US17041</v>
      </c>
      <c r="E618" t="s">
        <v>639</v>
      </c>
      <c r="F618" t="str">
        <f t="shared" si="39"/>
        <v>Douglas</v>
      </c>
      <c r="G618" t="str">
        <f t="shared" si="40"/>
        <v>Illinois</v>
      </c>
      <c r="H618">
        <v>19980</v>
      </c>
      <c r="I618">
        <v>19982</v>
      </c>
      <c r="J618">
        <v>19956</v>
      </c>
      <c r="K618">
        <v>19828</v>
      </c>
      <c r="L618">
        <v>19822</v>
      </c>
      <c r="M618">
        <v>19800</v>
      </c>
      <c r="N618">
        <v>19845</v>
      </c>
      <c r="O618">
        <v>19753</v>
      </c>
      <c r="P618" s="2">
        <v>19630</v>
      </c>
      <c r="Q618" s="1" t="s">
        <v>3308</v>
      </c>
      <c r="R618"/>
      <c r="S618" s="2"/>
    </row>
    <row r="619" spans="1:20" x14ac:dyDescent="0.2">
      <c r="A619" t="s">
        <v>5086</v>
      </c>
      <c r="B619">
        <v>17043</v>
      </c>
      <c r="C619">
        <v>50</v>
      </c>
      <c r="D619" t="str">
        <f t="shared" si="38"/>
        <v>05000US17043</v>
      </c>
      <c r="E619" t="s">
        <v>640</v>
      </c>
      <c r="F619" t="str">
        <f t="shared" si="39"/>
        <v>DuPage</v>
      </c>
      <c r="G619" t="str">
        <f t="shared" si="40"/>
        <v>Illinois</v>
      </c>
      <c r="H619">
        <v>916924</v>
      </c>
      <c r="I619">
        <v>916889</v>
      </c>
      <c r="J619">
        <v>918144</v>
      </c>
      <c r="K619">
        <v>924245</v>
      </c>
      <c r="L619">
        <v>927668</v>
      </c>
      <c r="M619">
        <v>931296</v>
      </c>
      <c r="N619">
        <v>932419</v>
      </c>
      <c r="O619">
        <v>931819</v>
      </c>
      <c r="P619" s="11">
        <v>929368</v>
      </c>
      <c r="Q619" s="10" t="s">
        <v>3476</v>
      </c>
    </row>
    <row r="620" spans="1:20" x14ac:dyDescent="0.2">
      <c r="A620" t="s">
        <v>5087</v>
      </c>
      <c r="B620">
        <v>17045</v>
      </c>
      <c r="C620">
        <v>50</v>
      </c>
      <c r="D620" t="str">
        <f t="shared" si="38"/>
        <v>05000US17045</v>
      </c>
      <c r="E620" t="s">
        <v>641</v>
      </c>
      <c r="F620" t="str">
        <f t="shared" si="39"/>
        <v>Edgar</v>
      </c>
      <c r="G620" t="str">
        <f t="shared" si="40"/>
        <v>Illinois</v>
      </c>
      <c r="H620">
        <v>18576</v>
      </c>
      <c r="I620">
        <v>18576</v>
      </c>
      <c r="J620">
        <v>18510</v>
      </c>
      <c r="K620">
        <v>18412</v>
      </c>
      <c r="L620">
        <v>18174</v>
      </c>
      <c r="M620">
        <v>17943</v>
      </c>
      <c r="N620">
        <v>17812</v>
      </c>
      <c r="O620">
        <v>17644</v>
      </c>
      <c r="P620" s="2">
        <v>17566</v>
      </c>
      <c r="Q620" s="1" t="s">
        <v>3308</v>
      </c>
      <c r="R620"/>
      <c r="S620" s="2"/>
    </row>
    <row r="621" spans="1:20" x14ac:dyDescent="0.2">
      <c r="A621" t="s">
        <v>5088</v>
      </c>
      <c r="B621">
        <v>17047</v>
      </c>
      <c r="C621">
        <v>50</v>
      </c>
      <c r="D621" t="str">
        <f t="shared" si="38"/>
        <v>05000US17047</v>
      </c>
      <c r="E621" t="s">
        <v>642</v>
      </c>
      <c r="F621" t="str">
        <f t="shared" si="39"/>
        <v>Edwards</v>
      </c>
      <c r="G621" t="str">
        <f t="shared" si="40"/>
        <v>Illinois</v>
      </c>
      <c r="H621">
        <v>6721</v>
      </c>
      <c r="I621">
        <v>6721</v>
      </c>
      <c r="J621">
        <v>6728</v>
      </c>
      <c r="K621">
        <v>6682</v>
      </c>
      <c r="L621">
        <v>6726</v>
      </c>
      <c r="M621">
        <v>6671</v>
      </c>
      <c r="N621">
        <v>6622</v>
      </c>
      <c r="O621">
        <v>6520</v>
      </c>
      <c r="P621" s="2">
        <v>6523</v>
      </c>
      <c r="Q621" s="10" t="s">
        <v>3304</v>
      </c>
      <c r="R621"/>
      <c r="S621" s="2"/>
    </row>
    <row r="622" spans="1:20" x14ac:dyDescent="0.2">
      <c r="A622" t="s">
        <v>5089</v>
      </c>
      <c r="B622">
        <v>17049</v>
      </c>
      <c r="C622">
        <v>50</v>
      </c>
      <c r="D622" t="str">
        <f t="shared" si="38"/>
        <v>05000US17049</v>
      </c>
      <c r="E622" t="s">
        <v>643</v>
      </c>
      <c r="F622" t="str">
        <f t="shared" si="39"/>
        <v>Effingham</v>
      </c>
      <c r="G622" t="str">
        <f t="shared" si="40"/>
        <v>Illinois</v>
      </c>
      <c r="H622">
        <v>34242</v>
      </c>
      <c r="I622">
        <v>34242</v>
      </c>
      <c r="J622">
        <v>34225</v>
      </c>
      <c r="K622">
        <v>34284</v>
      </c>
      <c r="L622">
        <v>34351</v>
      </c>
      <c r="M622">
        <v>34312</v>
      </c>
      <c r="N622">
        <v>34337</v>
      </c>
      <c r="O622">
        <v>34396</v>
      </c>
      <c r="P622" s="2">
        <v>34386</v>
      </c>
      <c r="Q622" s="1" t="s">
        <v>3308</v>
      </c>
      <c r="R622"/>
      <c r="S622" s="2"/>
    </row>
    <row r="623" spans="1:20" x14ac:dyDescent="0.2">
      <c r="A623" t="s">
        <v>5090</v>
      </c>
      <c r="B623">
        <v>17051</v>
      </c>
      <c r="C623">
        <v>50</v>
      </c>
      <c r="D623" t="str">
        <f t="shared" si="38"/>
        <v>05000US17051</v>
      </c>
      <c r="E623" t="s">
        <v>644</v>
      </c>
      <c r="F623" t="str">
        <f t="shared" si="39"/>
        <v>Fayette</v>
      </c>
      <c r="G623" t="str">
        <f t="shared" si="40"/>
        <v>Illinois</v>
      </c>
      <c r="H623">
        <v>22140</v>
      </c>
      <c r="I623">
        <v>22142</v>
      </c>
      <c r="J623">
        <v>22131</v>
      </c>
      <c r="K623">
        <v>22373</v>
      </c>
      <c r="L623">
        <v>22130</v>
      </c>
      <c r="M623">
        <v>22145</v>
      </c>
      <c r="N623">
        <v>22002</v>
      </c>
      <c r="O623">
        <v>22059</v>
      </c>
      <c r="P623" s="2">
        <v>21789</v>
      </c>
      <c r="Q623" s="1" t="s">
        <v>3308</v>
      </c>
      <c r="R623"/>
      <c r="S623" s="2"/>
    </row>
    <row r="624" spans="1:20" x14ac:dyDescent="0.2">
      <c r="A624" t="s">
        <v>5091</v>
      </c>
      <c r="B624">
        <v>17053</v>
      </c>
      <c r="C624">
        <v>50</v>
      </c>
      <c r="D624" t="str">
        <f t="shared" si="38"/>
        <v>05000US17053</v>
      </c>
      <c r="E624" t="s">
        <v>645</v>
      </c>
      <c r="F624" t="str">
        <f t="shared" si="39"/>
        <v>Ford</v>
      </c>
      <c r="G624" t="str">
        <f t="shared" si="40"/>
        <v>Illinois</v>
      </c>
      <c r="H624">
        <v>14081</v>
      </c>
      <c r="I624">
        <v>14081</v>
      </c>
      <c r="J624">
        <v>14077</v>
      </c>
      <c r="K624">
        <v>13945</v>
      </c>
      <c r="L624">
        <v>13982</v>
      </c>
      <c r="M624">
        <v>13803</v>
      </c>
      <c r="N624">
        <v>13704</v>
      </c>
      <c r="O624">
        <v>13726</v>
      </c>
      <c r="P624" s="2">
        <v>13575</v>
      </c>
      <c r="Q624" s="11" t="s">
        <v>3271</v>
      </c>
      <c r="R624"/>
      <c r="S624" s="2"/>
    </row>
    <row r="625" spans="1:19" x14ac:dyDescent="0.2">
      <c r="A625" t="s">
        <v>5092</v>
      </c>
      <c r="B625">
        <v>17055</v>
      </c>
      <c r="C625">
        <v>50</v>
      </c>
      <c r="D625" t="str">
        <f t="shared" si="38"/>
        <v>05000US17055</v>
      </c>
      <c r="E625" t="s">
        <v>646</v>
      </c>
      <c r="F625" t="str">
        <f t="shared" si="39"/>
        <v>Franklin</v>
      </c>
      <c r="G625" t="str">
        <f t="shared" si="40"/>
        <v>Illinois</v>
      </c>
      <c r="H625">
        <v>39561</v>
      </c>
      <c r="I625">
        <v>39989</v>
      </c>
      <c r="J625">
        <v>40031</v>
      </c>
      <c r="K625">
        <v>40012</v>
      </c>
      <c r="L625">
        <v>39874</v>
      </c>
      <c r="M625">
        <v>39574</v>
      </c>
      <c r="N625">
        <v>39485</v>
      </c>
      <c r="O625">
        <v>39427</v>
      </c>
      <c r="P625" s="2">
        <v>39156</v>
      </c>
      <c r="Q625" s="1" t="s">
        <v>3308</v>
      </c>
      <c r="R625"/>
      <c r="S625" s="2"/>
    </row>
    <row r="626" spans="1:19" x14ac:dyDescent="0.2">
      <c r="A626" t="s">
        <v>5093</v>
      </c>
      <c r="B626">
        <v>17057</v>
      </c>
      <c r="C626">
        <v>50</v>
      </c>
      <c r="D626" t="str">
        <f t="shared" si="38"/>
        <v>05000US17057</v>
      </c>
      <c r="E626" t="s">
        <v>647</v>
      </c>
      <c r="F626" t="str">
        <f t="shared" si="39"/>
        <v>Fulton</v>
      </c>
      <c r="G626" t="str">
        <f t="shared" si="40"/>
        <v>Illinois</v>
      </c>
      <c r="H626">
        <v>37069</v>
      </c>
      <c r="I626">
        <v>37069</v>
      </c>
      <c r="J626">
        <v>37054</v>
      </c>
      <c r="K626">
        <v>36950</v>
      </c>
      <c r="L626">
        <v>36624</v>
      </c>
      <c r="M626">
        <v>36375</v>
      </c>
      <c r="N626">
        <v>35951</v>
      </c>
      <c r="O626">
        <v>35750</v>
      </c>
      <c r="P626" s="2">
        <v>35536</v>
      </c>
      <c r="Q626" s="1" t="s">
        <v>3308</v>
      </c>
      <c r="R626"/>
      <c r="S626" s="2"/>
    </row>
    <row r="627" spans="1:19" x14ac:dyDescent="0.2">
      <c r="A627" t="s">
        <v>5094</v>
      </c>
      <c r="B627">
        <v>17059</v>
      </c>
      <c r="C627">
        <v>50</v>
      </c>
      <c r="D627" t="str">
        <f t="shared" si="38"/>
        <v>05000US17059</v>
      </c>
      <c r="E627" t="s">
        <v>648</v>
      </c>
      <c r="F627" t="str">
        <f t="shared" si="39"/>
        <v>Gallatin</v>
      </c>
      <c r="G627" t="str">
        <f t="shared" si="40"/>
        <v>Illinois</v>
      </c>
      <c r="H627">
        <v>5589</v>
      </c>
      <c r="I627">
        <v>5589</v>
      </c>
      <c r="J627">
        <v>5586</v>
      </c>
      <c r="K627">
        <v>5516</v>
      </c>
      <c r="L627">
        <v>5419</v>
      </c>
      <c r="M627">
        <v>5408</v>
      </c>
      <c r="N627">
        <v>5308</v>
      </c>
      <c r="O627">
        <v>5278</v>
      </c>
      <c r="P627" s="2">
        <v>5212</v>
      </c>
      <c r="Q627" s="10" t="s">
        <v>3304</v>
      </c>
      <c r="R627"/>
      <c r="S627" s="2"/>
    </row>
    <row r="628" spans="1:19" x14ac:dyDescent="0.2">
      <c r="A628" t="s">
        <v>5095</v>
      </c>
      <c r="B628">
        <v>17061</v>
      </c>
      <c r="C628">
        <v>50</v>
      </c>
      <c r="D628" t="str">
        <f t="shared" si="38"/>
        <v>05000US17061</v>
      </c>
      <c r="E628" t="s">
        <v>649</v>
      </c>
      <c r="F628" t="str">
        <f t="shared" si="39"/>
        <v>Greene</v>
      </c>
      <c r="G628" t="str">
        <f t="shared" si="40"/>
        <v>Illinois</v>
      </c>
      <c r="H628">
        <v>13886</v>
      </c>
      <c r="I628">
        <v>13886</v>
      </c>
      <c r="J628">
        <v>13882</v>
      </c>
      <c r="K628">
        <v>13851</v>
      </c>
      <c r="L628">
        <v>13631</v>
      </c>
      <c r="M628">
        <v>13511</v>
      </c>
      <c r="N628">
        <v>13402</v>
      </c>
      <c r="O628">
        <v>13313</v>
      </c>
      <c r="P628" s="2">
        <v>13093</v>
      </c>
      <c r="Q628" s="1" t="s">
        <v>3308</v>
      </c>
      <c r="R628"/>
      <c r="S628" s="2"/>
    </row>
    <row r="629" spans="1:19" x14ac:dyDescent="0.2">
      <c r="A629" t="s">
        <v>5096</v>
      </c>
      <c r="B629">
        <v>17063</v>
      </c>
      <c r="C629">
        <v>50</v>
      </c>
      <c r="D629" t="str">
        <f t="shared" si="38"/>
        <v>05000US17063</v>
      </c>
      <c r="E629" t="s">
        <v>650</v>
      </c>
      <c r="F629" t="str">
        <f t="shared" si="39"/>
        <v>Grundy</v>
      </c>
      <c r="G629" t="str">
        <f t="shared" si="40"/>
        <v>Illinois</v>
      </c>
      <c r="H629">
        <v>50063</v>
      </c>
      <c r="I629">
        <v>50063</v>
      </c>
      <c r="J629">
        <v>50119</v>
      </c>
      <c r="K629">
        <v>50073</v>
      </c>
      <c r="L629">
        <v>50168</v>
      </c>
      <c r="M629">
        <v>50177</v>
      </c>
      <c r="N629">
        <v>50409</v>
      </c>
      <c r="O629">
        <v>50499</v>
      </c>
      <c r="P629" s="2">
        <v>50437</v>
      </c>
      <c r="Q629" s="10" t="s">
        <v>3271</v>
      </c>
      <c r="R629"/>
      <c r="S629" s="2"/>
    </row>
    <row r="630" spans="1:19" x14ac:dyDescent="0.2">
      <c r="A630" t="s">
        <v>5097</v>
      </c>
      <c r="B630">
        <v>17065</v>
      </c>
      <c r="C630">
        <v>50</v>
      </c>
      <c r="D630" t="str">
        <f t="shared" si="38"/>
        <v>05000US17065</v>
      </c>
      <c r="E630" t="s">
        <v>651</v>
      </c>
      <c r="F630" t="str">
        <f t="shared" si="39"/>
        <v>Hamilton</v>
      </c>
      <c r="G630" t="str">
        <f t="shared" si="40"/>
        <v>Illinois</v>
      </c>
      <c r="H630">
        <v>8457</v>
      </c>
      <c r="I630">
        <v>8457</v>
      </c>
      <c r="J630">
        <v>8452</v>
      </c>
      <c r="K630">
        <v>8422</v>
      </c>
      <c r="L630">
        <v>8372</v>
      </c>
      <c r="M630">
        <v>8329</v>
      </c>
      <c r="N630">
        <v>8295</v>
      </c>
      <c r="O630">
        <v>8198</v>
      </c>
      <c r="P630" s="2">
        <v>8061</v>
      </c>
      <c r="Q630" s="10" t="s">
        <v>3304</v>
      </c>
      <c r="R630"/>
      <c r="S630" s="2"/>
    </row>
    <row r="631" spans="1:19" x14ac:dyDescent="0.2">
      <c r="A631" t="s">
        <v>5098</v>
      </c>
      <c r="B631">
        <v>17067</v>
      </c>
      <c r="C631">
        <v>50</v>
      </c>
      <c r="D631" t="str">
        <f t="shared" si="38"/>
        <v>05000US17067</v>
      </c>
      <c r="E631" t="s">
        <v>652</v>
      </c>
      <c r="F631" t="str">
        <f t="shared" si="39"/>
        <v>Hancock</v>
      </c>
      <c r="G631" t="str">
        <f t="shared" si="40"/>
        <v>Illinois</v>
      </c>
      <c r="H631">
        <v>19104</v>
      </c>
      <c r="I631">
        <v>19104</v>
      </c>
      <c r="J631">
        <v>19085</v>
      </c>
      <c r="K631">
        <v>19034</v>
      </c>
      <c r="L631">
        <v>18893</v>
      </c>
      <c r="M631">
        <v>18603</v>
      </c>
      <c r="N631">
        <v>18621</v>
      </c>
      <c r="O631">
        <v>18539</v>
      </c>
      <c r="P631" s="2">
        <v>18508</v>
      </c>
      <c r="Q631" s="1" t="s">
        <v>3308</v>
      </c>
      <c r="R631"/>
      <c r="S631" s="2"/>
    </row>
    <row r="632" spans="1:19" x14ac:dyDescent="0.2">
      <c r="A632" t="s">
        <v>5099</v>
      </c>
      <c r="B632">
        <v>17069</v>
      </c>
      <c r="C632">
        <v>50</v>
      </c>
      <c r="D632" t="str">
        <f t="shared" si="38"/>
        <v>05000US17069</v>
      </c>
      <c r="E632" t="s">
        <v>653</v>
      </c>
      <c r="F632" t="str">
        <f t="shared" si="39"/>
        <v>Hardin</v>
      </c>
      <c r="G632" t="str">
        <f t="shared" si="40"/>
        <v>Illinois</v>
      </c>
      <c r="H632">
        <v>4320</v>
      </c>
      <c r="I632">
        <v>4320</v>
      </c>
      <c r="J632">
        <v>4305</v>
      </c>
      <c r="K632">
        <v>4285</v>
      </c>
      <c r="L632">
        <v>4263</v>
      </c>
      <c r="M632">
        <v>4249</v>
      </c>
      <c r="N632">
        <v>4217</v>
      </c>
      <c r="O632">
        <v>4113</v>
      </c>
      <c r="P632" s="2">
        <v>4024</v>
      </c>
      <c r="Q632" s="10" t="s">
        <v>3304</v>
      </c>
      <c r="R632"/>
      <c r="S632" s="2"/>
    </row>
    <row r="633" spans="1:19" x14ac:dyDescent="0.2">
      <c r="A633" t="s">
        <v>5100</v>
      </c>
      <c r="B633">
        <v>17071</v>
      </c>
      <c r="C633">
        <v>50</v>
      </c>
      <c r="D633" t="str">
        <f t="shared" si="38"/>
        <v>05000US17071</v>
      </c>
      <c r="E633" t="s">
        <v>654</v>
      </c>
      <c r="F633" t="str">
        <f t="shared" si="39"/>
        <v>Henderson</v>
      </c>
      <c r="G633" t="str">
        <f t="shared" si="40"/>
        <v>Illinois</v>
      </c>
      <c r="H633">
        <v>7331</v>
      </c>
      <c r="I633">
        <v>7328</v>
      </c>
      <c r="J633">
        <v>7332</v>
      </c>
      <c r="K633">
        <v>7217</v>
      </c>
      <c r="L633">
        <v>7049</v>
      </c>
      <c r="M633">
        <v>6957</v>
      </c>
      <c r="N633">
        <v>6985</v>
      </c>
      <c r="O633">
        <v>6971</v>
      </c>
      <c r="P633" s="2">
        <v>6869</v>
      </c>
      <c r="Q633" s="1" t="s">
        <v>3308</v>
      </c>
      <c r="R633"/>
      <c r="S633" s="2"/>
    </row>
    <row r="634" spans="1:19" x14ac:dyDescent="0.2">
      <c r="A634" t="s">
        <v>5101</v>
      </c>
      <c r="B634">
        <v>17073</v>
      </c>
      <c r="C634">
        <v>50</v>
      </c>
      <c r="D634" t="str">
        <f t="shared" si="38"/>
        <v>05000US17073</v>
      </c>
      <c r="E634" t="s">
        <v>655</v>
      </c>
      <c r="F634" t="str">
        <f t="shared" si="39"/>
        <v>Henry</v>
      </c>
      <c r="G634" t="str">
        <f t="shared" si="40"/>
        <v>Illinois</v>
      </c>
      <c r="H634">
        <v>50486</v>
      </c>
      <c r="I634">
        <v>50485</v>
      </c>
      <c r="J634">
        <v>50448</v>
      </c>
      <c r="K634">
        <v>50316</v>
      </c>
      <c r="L634">
        <v>50160</v>
      </c>
      <c r="M634">
        <v>49831</v>
      </c>
      <c r="N634">
        <v>49673</v>
      </c>
      <c r="O634">
        <v>49459</v>
      </c>
      <c r="P634" s="2">
        <v>49280</v>
      </c>
      <c r="Q634" s="1" t="s">
        <v>3308</v>
      </c>
      <c r="R634"/>
      <c r="S634" s="2"/>
    </row>
    <row r="635" spans="1:19" x14ac:dyDescent="0.2">
      <c r="A635" t="s">
        <v>5102</v>
      </c>
      <c r="B635">
        <v>17075</v>
      </c>
      <c r="C635">
        <v>50</v>
      </c>
      <c r="D635" t="str">
        <f t="shared" si="38"/>
        <v>05000US17075</v>
      </c>
      <c r="E635" t="s">
        <v>656</v>
      </c>
      <c r="F635" t="str">
        <f t="shared" si="39"/>
        <v>Iroquois</v>
      </c>
      <c r="G635" t="str">
        <f t="shared" si="40"/>
        <v>Illinois</v>
      </c>
      <c r="H635">
        <v>29718</v>
      </c>
      <c r="I635">
        <v>29718</v>
      </c>
      <c r="J635">
        <v>29677</v>
      </c>
      <c r="K635">
        <v>29518</v>
      </c>
      <c r="L635">
        <v>29300</v>
      </c>
      <c r="M635">
        <v>28982</v>
      </c>
      <c r="N635">
        <v>28804</v>
      </c>
      <c r="O635">
        <v>28651</v>
      </c>
      <c r="P635" s="2">
        <v>28334</v>
      </c>
      <c r="Q635" s="11" t="s">
        <v>3271</v>
      </c>
      <c r="R635"/>
      <c r="S635" s="2"/>
    </row>
    <row r="636" spans="1:19" x14ac:dyDescent="0.2">
      <c r="A636" t="s">
        <v>5103</v>
      </c>
      <c r="B636">
        <v>17077</v>
      </c>
      <c r="C636">
        <v>50</v>
      </c>
      <c r="D636" t="str">
        <f t="shared" si="38"/>
        <v>05000US17077</v>
      </c>
      <c r="E636" t="s">
        <v>657</v>
      </c>
      <c r="F636" t="str">
        <f t="shared" si="39"/>
        <v>Jackson</v>
      </c>
      <c r="G636" t="str">
        <f t="shared" si="40"/>
        <v>Illinois</v>
      </c>
      <c r="H636">
        <v>60218</v>
      </c>
      <c r="I636">
        <v>60218</v>
      </c>
      <c r="J636">
        <v>60381</v>
      </c>
      <c r="K636">
        <v>60290</v>
      </c>
      <c r="L636">
        <v>58962</v>
      </c>
      <c r="M636">
        <v>59593</v>
      </c>
      <c r="N636">
        <v>59293</v>
      </c>
      <c r="O636">
        <v>59220</v>
      </c>
      <c r="P636" s="2">
        <v>58870</v>
      </c>
      <c r="Q636" s="1" t="s">
        <v>3308</v>
      </c>
      <c r="R636"/>
      <c r="S636" s="2"/>
    </row>
    <row r="637" spans="1:19" x14ac:dyDescent="0.2">
      <c r="A637" t="s">
        <v>5104</v>
      </c>
      <c r="B637">
        <v>17079</v>
      </c>
      <c r="C637">
        <v>50</v>
      </c>
      <c r="D637" t="str">
        <f t="shared" si="38"/>
        <v>05000US17079</v>
      </c>
      <c r="E637" t="s">
        <v>658</v>
      </c>
      <c r="F637" t="str">
        <f t="shared" si="39"/>
        <v>Jasper</v>
      </c>
      <c r="G637" t="str">
        <f t="shared" si="40"/>
        <v>Illinois</v>
      </c>
      <c r="H637">
        <v>9698</v>
      </c>
      <c r="I637">
        <v>9698</v>
      </c>
      <c r="J637">
        <v>9708</v>
      </c>
      <c r="K637">
        <v>9741</v>
      </c>
      <c r="L637">
        <v>9646</v>
      </c>
      <c r="M637">
        <v>9574</v>
      </c>
      <c r="N637">
        <v>9615</v>
      </c>
      <c r="O637">
        <v>9591</v>
      </c>
      <c r="P637" s="2">
        <v>9536</v>
      </c>
      <c r="Q637" s="1" t="s">
        <v>3308</v>
      </c>
      <c r="R637"/>
      <c r="S637" s="2"/>
    </row>
    <row r="638" spans="1:19" x14ac:dyDescent="0.2">
      <c r="A638" t="s">
        <v>5105</v>
      </c>
      <c r="B638">
        <v>17081</v>
      </c>
      <c r="C638">
        <v>50</v>
      </c>
      <c r="D638" t="str">
        <f t="shared" si="38"/>
        <v>05000US17081</v>
      </c>
      <c r="E638" t="s">
        <v>659</v>
      </c>
      <c r="F638" t="str">
        <f t="shared" si="39"/>
        <v>Jefferson</v>
      </c>
      <c r="G638" t="str">
        <f t="shared" si="40"/>
        <v>Illinois</v>
      </c>
      <c r="H638">
        <v>38827</v>
      </c>
      <c r="I638">
        <v>38825</v>
      </c>
      <c r="J638">
        <v>38762</v>
      </c>
      <c r="K638">
        <v>38759</v>
      </c>
      <c r="L638">
        <v>38666</v>
      </c>
      <c r="M638">
        <v>38657</v>
      </c>
      <c r="N638">
        <v>38442</v>
      </c>
      <c r="O638">
        <v>38390</v>
      </c>
      <c r="P638" s="2">
        <v>38460</v>
      </c>
      <c r="Q638" s="1" t="s">
        <v>3308</v>
      </c>
      <c r="R638"/>
      <c r="S638" s="2"/>
    </row>
    <row r="639" spans="1:19" x14ac:dyDescent="0.2">
      <c r="A639" t="s">
        <v>5106</v>
      </c>
      <c r="B639">
        <v>17083</v>
      </c>
      <c r="C639">
        <v>50</v>
      </c>
      <c r="D639" t="str">
        <f t="shared" si="38"/>
        <v>05000US17083</v>
      </c>
      <c r="E639" t="s">
        <v>660</v>
      </c>
      <c r="F639" t="str">
        <f t="shared" si="39"/>
        <v>Jersey</v>
      </c>
      <c r="G639" t="str">
        <f t="shared" si="40"/>
        <v>Illinois</v>
      </c>
      <c r="H639">
        <v>22985</v>
      </c>
      <c r="I639">
        <v>22985</v>
      </c>
      <c r="J639">
        <v>22966</v>
      </c>
      <c r="K639">
        <v>22872</v>
      </c>
      <c r="L639">
        <v>22732</v>
      </c>
      <c r="M639">
        <v>22620</v>
      </c>
      <c r="N639">
        <v>22523</v>
      </c>
      <c r="O639">
        <v>22306</v>
      </c>
      <c r="P639" s="2">
        <v>22025</v>
      </c>
      <c r="Q639" s="1" t="s">
        <v>3308</v>
      </c>
      <c r="R639"/>
      <c r="S639" s="2"/>
    </row>
    <row r="640" spans="1:19" x14ac:dyDescent="0.2">
      <c r="A640" t="s">
        <v>5107</v>
      </c>
      <c r="B640">
        <v>17085</v>
      </c>
      <c r="C640">
        <v>50</v>
      </c>
      <c r="D640" t="str">
        <f t="shared" si="38"/>
        <v>05000US17085</v>
      </c>
      <c r="E640" t="s">
        <v>661</v>
      </c>
      <c r="F640" t="str">
        <f t="shared" si="39"/>
        <v>Jo Daviess</v>
      </c>
      <c r="G640" t="str">
        <f t="shared" si="40"/>
        <v>Illinois</v>
      </c>
      <c r="H640">
        <v>22678</v>
      </c>
      <c r="I640">
        <v>22677</v>
      </c>
      <c r="J640">
        <v>22648</v>
      </c>
      <c r="K640">
        <v>22640</v>
      </c>
      <c r="L640">
        <v>22496</v>
      </c>
      <c r="M640">
        <v>22332</v>
      </c>
      <c r="N640">
        <v>22298</v>
      </c>
      <c r="O640">
        <v>22034</v>
      </c>
      <c r="P640" s="2">
        <v>21770</v>
      </c>
      <c r="Q640" s="1" t="s">
        <v>3308</v>
      </c>
      <c r="R640"/>
      <c r="S640" s="2"/>
    </row>
    <row r="641" spans="1:20" x14ac:dyDescent="0.2">
      <c r="A641" t="s">
        <v>5108</v>
      </c>
      <c r="B641">
        <v>17087</v>
      </c>
      <c r="C641">
        <v>50</v>
      </c>
      <c r="D641" t="str">
        <f t="shared" si="38"/>
        <v>05000US17087</v>
      </c>
      <c r="E641" t="s">
        <v>662</v>
      </c>
      <c r="F641" t="str">
        <f t="shared" si="39"/>
        <v>Johnson</v>
      </c>
      <c r="G641" t="str">
        <f t="shared" si="40"/>
        <v>Illinois</v>
      </c>
      <c r="H641">
        <v>12582</v>
      </c>
      <c r="I641">
        <v>12582</v>
      </c>
      <c r="J641">
        <v>12609</v>
      </c>
      <c r="K641">
        <v>12852</v>
      </c>
      <c r="L641">
        <v>12912</v>
      </c>
      <c r="M641">
        <v>12845</v>
      </c>
      <c r="N641">
        <v>12834</v>
      </c>
      <c r="O641">
        <v>12837</v>
      </c>
      <c r="P641" s="2">
        <v>12902</v>
      </c>
      <c r="Q641" s="1" t="s">
        <v>3308</v>
      </c>
      <c r="R641"/>
      <c r="S641" s="2"/>
    </row>
    <row r="642" spans="1:20" x14ac:dyDescent="0.2">
      <c r="A642" t="s">
        <v>5109</v>
      </c>
      <c r="B642">
        <v>17089</v>
      </c>
      <c r="C642">
        <v>50</v>
      </c>
      <c r="D642" t="str">
        <f t="shared" si="38"/>
        <v>05000US17089</v>
      </c>
      <c r="E642" t="s">
        <v>663</v>
      </c>
      <c r="F642" t="str">
        <f t="shared" si="39"/>
        <v>Kane</v>
      </c>
      <c r="G642" t="str">
        <f t="shared" si="40"/>
        <v>Illinois</v>
      </c>
      <c r="H642">
        <v>515269</v>
      </c>
      <c r="I642">
        <v>515258</v>
      </c>
      <c r="J642">
        <v>516030</v>
      </c>
      <c r="K642">
        <v>519723</v>
      </c>
      <c r="L642">
        <v>521431</v>
      </c>
      <c r="M642">
        <v>523590</v>
      </c>
      <c r="N642">
        <v>526636</v>
      </c>
      <c r="O642">
        <v>529702</v>
      </c>
      <c r="P642" s="2">
        <v>531715</v>
      </c>
      <c r="Q642" s="10" t="s">
        <v>3476</v>
      </c>
      <c r="R642"/>
      <c r="S642" s="2"/>
    </row>
    <row r="643" spans="1:20" x14ac:dyDescent="0.2">
      <c r="A643" t="s">
        <v>5110</v>
      </c>
      <c r="B643">
        <v>17091</v>
      </c>
      <c r="C643">
        <v>50</v>
      </c>
      <c r="D643" t="str">
        <f t="shared" ref="D643:D706" si="41">_xlfn.CONCAT("05000US",TEXT(B643,"00000"))</f>
        <v>05000US17091</v>
      </c>
      <c r="E643" t="s">
        <v>664</v>
      </c>
      <c r="F643" t="str">
        <f t="shared" si="39"/>
        <v>Kankakee</v>
      </c>
      <c r="G643" t="str">
        <f t="shared" si="40"/>
        <v>Illinois</v>
      </c>
      <c r="H643">
        <v>113449</v>
      </c>
      <c r="I643">
        <v>113449</v>
      </c>
      <c r="J643">
        <v>113447</v>
      </c>
      <c r="K643">
        <v>113518</v>
      </c>
      <c r="L643">
        <v>112976</v>
      </c>
      <c r="M643">
        <v>112227</v>
      </c>
      <c r="N643">
        <v>111461</v>
      </c>
      <c r="O643">
        <v>110795</v>
      </c>
      <c r="P643" s="2">
        <v>110008</v>
      </c>
      <c r="Q643" s="10" t="s">
        <v>3271</v>
      </c>
      <c r="R643"/>
      <c r="S643" s="2"/>
    </row>
    <row r="644" spans="1:20" x14ac:dyDescent="0.2">
      <c r="A644" t="s">
        <v>5111</v>
      </c>
      <c r="B644">
        <v>17093</v>
      </c>
      <c r="C644">
        <v>50</v>
      </c>
      <c r="D644" t="str">
        <f t="shared" si="41"/>
        <v>05000US17093</v>
      </c>
      <c r="E644" t="s">
        <v>665</v>
      </c>
      <c r="F644" t="str">
        <f t="shared" ref="F644:F707" si="42">MID(MID(E644,1,FIND(",",E644)-1),1,FIND(" County",MID(E644,1,FIND(",",E644)-1))-1)</f>
        <v>Kendall</v>
      </c>
      <c r="G644" t="str">
        <f t="shared" ref="G644:G707" si="43">MID(E644,FIND(",",E644)+2,9999)</f>
        <v>Illinois</v>
      </c>
      <c r="H644">
        <v>114736</v>
      </c>
      <c r="I644">
        <v>114792</v>
      </c>
      <c r="J644">
        <v>115383</v>
      </c>
      <c r="K644">
        <v>116856</v>
      </c>
      <c r="L644">
        <v>118344</v>
      </c>
      <c r="M644">
        <v>119709</v>
      </c>
      <c r="N644">
        <v>121565</v>
      </c>
      <c r="O644">
        <v>122946</v>
      </c>
      <c r="P644" s="2">
        <v>124695</v>
      </c>
      <c r="Q644" s="10" t="s">
        <v>3476</v>
      </c>
      <c r="R644"/>
      <c r="S644" s="2"/>
    </row>
    <row r="645" spans="1:20" x14ac:dyDescent="0.2">
      <c r="A645" t="s">
        <v>5112</v>
      </c>
      <c r="B645">
        <v>17095</v>
      </c>
      <c r="C645">
        <v>50</v>
      </c>
      <c r="D645" t="str">
        <f t="shared" si="41"/>
        <v>05000US17095</v>
      </c>
      <c r="E645" t="s">
        <v>666</v>
      </c>
      <c r="F645" t="str">
        <f t="shared" si="42"/>
        <v>Knox</v>
      </c>
      <c r="G645" t="str">
        <f t="shared" si="43"/>
        <v>Illinois</v>
      </c>
      <c r="H645">
        <v>52919</v>
      </c>
      <c r="I645">
        <v>52919</v>
      </c>
      <c r="J645">
        <v>52932</v>
      </c>
      <c r="K645">
        <v>52693</v>
      </c>
      <c r="L645">
        <v>52302</v>
      </c>
      <c r="M645">
        <v>52149</v>
      </c>
      <c r="N645">
        <v>51953</v>
      </c>
      <c r="O645">
        <v>51416</v>
      </c>
      <c r="P645" s="2">
        <v>50938</v>
      </c>
      <c r="Q645" s="1" t="s">
        <v>3308</v>
      </c>
      <c r="R645"/>
      <c r="S645" s="2"/>
    </row>
    <row r="646" spans="1:20" x14ac:dyDescent="0.2">
      <c r="A646" t="s">
        <v>5113</v>
      </c>
      <c r="B646">
        <v>17097</v>
      </c>
      <c r="C646">
        <v>50</v>
      </c>
      <c r="D646" t="str">
        <f t="shared" si="41"/>
        <v>05000US17097</v>
      </c>
      <c r="E646" t="s">
        <v>667</v>
      </c>
      <c r="F646" t="str">
        <f t="shared" si="42"/>
        <v>Lake</v>
      </c>
      <c r="G646" t="str">
        <f t="shared" si="43"/>
        <v>Illinois</v>
      </c>
      <c r="H646">
        <v>703462</v>
      </c>
      <c r="I646">
        <v>703404</v>
      </c>
      <c r="J646">
        <v>704348</v>
      </c>
      <c r="K646">
        <v>700893</v>
      </c>
      <c r="L646">
        <v>701220</v>
      </c>
      <c r="M646">
        <v>703411</v>
      </c>
      <c r="N646">
        <v>703357</v>
      </c>
      <c r="O646">
        <v>703413</v>
      </c>
      <c r="P646" s="2">
        <v>703047</v>
      </c>
      <c r="Q646" s="11" t="s">
        <v>3243</v>
      </c>
      <c r="R646"/>
      <c r="S646" s="2"/>
    </row>
    <row r="647" spans="1:20" x14ac:dyDescent="0.2">
      <c r="A647" t="s">
        <v>5114</v>
      </c>
      <c r="B647">
        <v>17099</v>
      </c>
      <c r="C647">
        <v>50</v>
      </c>
      <c r="D647" t="str">
        <f t="shared" si="41"/>
        <v>05000US17099</v>
      </c>
      <c r="E647" t="s">
        <v>668</v>
      </c>
      <c r="F647" t="str">
        <f t="shared" si="42"/>
        <v>LaSalle</v>
      </c>
      <c r="G647" t="str">
        <f t="shared" si="43"/>
        <v>Illinois</v>
      </c>
      <c r="H647">
        <v>113924</v>
      </c>
      <c r="I647">
        <v>113915</v>
      </c>
      <c r="J647">
        <v>113828</v>
      </c>
      <c r="K647">
        <v>113671</v>
      </c>
      <c r="L647">
        <v>113109</v>
      </c>
      <c r="M647">
        <v>112687</v>
      </c>
      <c r="N647">
        <v>111933</v>
      </c>
      <c r="O647">
        <v>111304</v>
      </c>
      <c r="P647" s="2">
        <v>110642</v>
      </c>
      <c r="Q647" s="10" t="s">
        <v>3271</v>
      </c>
      <c r="R647"/>
      <c r="S647" s="2"/>
    </row>
    <row r="648" spans="1:20" x14ac:dyDescent="0.2">
      <c r="A648" t="s">
        <v>5115</v>
      </c>
      <c r="B648">
        <v>17101</v>
      </c>
      <c r="C648">
        <v>50</v>
      </c>
      <c r="D648" t="str">
        <f t="shared" si="41"/>
        <v>05000US17101</v>
      </c>
      <c r="E648" t="s">
        <v>669</v>
      </c>
      <c r="F648" t="str">
        <f t="shared" si="42"/>
        <v>Lawrence</v>
      </c>
      <c r="G648" t="str">
        <f t="shared" si="43"/>
        <v>Illinois</v>
      </c>
      <c r="H648">
        <v>16833</v>
      </c>
      <c r="I648">
        <v>16903</v>
      </c>
      <c r="J648">
        <v>16927</v>
      </c>
      <c r="K648">
        <v>16833</v>
      </c>
      <c r="L648">
        <v>16682</v>
      </c>
      <c r="M648">
        <v>16745</v>
      </c>
      <c r="N648">
        <v>16595</v>
      </c>
      <c r="O648">
        <v>16513</v>
      </c>
      <c r="P648" s="2">
        <v>16377</v>
      </c>
      <c r="Q648" s="10" t="s">
        <v>3304</v>
      </c>
      <c r="R648"/>
      <c r="S648" s="2"/>
    </row>
    <row r="649" spans="1:20" x14ac:dyDescent="0.2">
      <c r="A649" t="s">
        <v>5116</v>
      </c>
      <c r="B649">
        <v>17103</v>
      </c>
      <c r="C649">
        <v>50</v>
      </c>
      <c r="D649" t="str">
        <f t="shared" si="41"/>
        <v>05000US17103</v>
      </c>
      <c r="E649" t="s">
        <v>670</v>
      </c>
      <c r="F649" t="str">
        <f t="shared" si="42"/>
        <v>Lee</v>
      </c>
      <c r="G649" t="str">
        <f t="shared" si="43"/>
        <v>Illinois</v>
      </c>
      <c r="H649">
        <v>36031</v>
      </c>
      <c r="I649">
        <v>36031</v>
      </c>
      <c r="J649">
        <v>35931</v>
      </c>
      <c r="K649">
        <v>35518</v>
      </c>
      <c r="L649">
        <v>35114</v>
      </c>
      <c r="M649">
        <v>35008</v>
      </c>
      <c r="N649">
        <v>34789</v>
      </c>
      <c r="O649">
        <v>34427</v>
      </c>
      <c r="P649" s="2">
        <v>34251</v>
      </c>
      <c r="Q649" s="1" t="s">
        <v>3308</v>
      </c>
      <c r="R649"/>
      <c r="S649" s="2"/>
    </row>
    <row r="650" spans="1:20" x14ac:dyDescent="0.2">
      <c r="A650" t="s">
        <v>5117</v>
      </c>
      <c r="B650">
        <v>17105</v>
      </c>
      <c r="C650">
        <v>50</v>
      </c>
      <c r="D650" t="str">
        <f t="shared" si="41"/>
        <v>05000US17105</v>
      </c>
      <c r="E650" t="s">
        <v>671</v>
      </c>
      <c r="F650" t="str">
        <f t="shared" si="42"/>
        <v>Livingston</v>
      </c>
      <c r="G650" t="str">
        <f t="shared" si="43"/>
        <v>Illinois</v>
      </c>
      <c r="H650">
        <v>38950</v>
      </c>
      <c r="I650">
        <v>38950</v>
      </c>
      <c r="J650">
        <v>38872</v>
      </c>
      <c r="K650">
        <v>38840</v>
      </c>
      <c r="L650">
        <v>38553</v>
      </c>
      <c r="M650">
        <v>37444</v>
      </c>
      <c r="N650">
        <v>37116</v>
      </c>
      <c r="O650">
        <v>36749</v>
      </c>
      <c r="P650" s="2">
        <v>36526</v>
      </c>
      <c r="Q650" s="11" t="s">
        <v>3271</v>
      </c>
      <c r="R650"/>
      <c r="S650" s="2"/>
    </row>
    <row r="651" spans="1:20" x14ac:dyDescent="0.2">
      <c r="A651" t="s">
        <v>5118</v>
      </c>
      <c r="B651">
        <v>17107</v>
      </c>
      <c r="C651">
        <v>50</v>
      </c>
      <c r="D651" t="str">
        <f t="shared" si="41"/>
        <v>05000US17107</v>
      </c>
      <c r="E651" t="s">
        <v>672</v>
      </c>
      <c r="F651" t="str">
        <f t="shared" si="42"/>
        <v>Logan</v>
      </c>
      <c r="G651" t="str">
        <f t="shared" si="43"/>
        <v>Illinois</v>
      </c>
      <c r="H651">
        <v>30305</v>
      </c>
      <c r="I651">
        <v>30305</v>
      </c>
      <c r="J651">
        <v>30274</v>
      </c>
      <c r="K651">
        <v>30308</v>
      </c>
      <c r="L651">
        <v>30388</v>
      </c>
      <c r="M651">
        <v>29890</v>
      </c>
      <c r="N651">
        <v>29755</v>
      </c>
      <c r="O651">
        <v>29540</v>
      </c>
      <c r="P651" s="2">
        <v>29527</v>
      </c>
      <c r="Q651" s="1" t="s">
        <v>3308</v>
      </c>
      <c r="R651"/>
      <c r="S651" s="2"/>
    </row>
    <row r="652" spans="1:20" x14ac:dyDescent="0.2">
      <c r="A652" t="s">
        <v>5119</v>
      </c>
      <c r="B652">
        <v>17109</v>
      </c>
      <c r="C652">
        <v>50</v>
      </c>
      <c r="D652" t="str">
        <f t="shared" si="41"/>
        <v>05000US17109</v>
      </c>
      <c r="E652" t="s">
        <v>673</v>
      </c>
      <c r="F652" t="str">
        <f t="shared" si="42"/>
        <v>McDonough</v>
      </c>
      <c r="G652" t="str">
        <f t="shared" si="43"/>
        <v>Illinois</v>
      </c>
      <c r="H652">
        <v>32612</v>
      </c>
      <c r="I652">
        <v>32612</v>
      </c>
      <c r="J652">
        <v>32607</v>
      </c>
      <c r="K652">
        <v>32485</v>
      </c>
      <c r="L652">
        <v>32516</v>
      </c>
      <c r="M652">
        <v>32167</v>
      </c>
      <c r="N652">
        <v>31615</v>
      </c>
      <c r="O652">
        <v>31342</v>
      </c>
      <c r="P652" s="2">
        <v>30996</v>
      </c>
      <c r="Q652" s="1" t="s">
        <v>3308</v>
      </c>
      <c r="R652"/>
      <c r="S652" s="2"/>
    </row>
    <row r="653" spans="1:20" x14ac:dyDescent="0.2">
      <c r="A653" t="s">
        <v>5120</v>
      </c>
      <c r="B653">
        <v>17111</v>
      </c>
      <c r="C653">
        <v>50</v>
      </c>
      <c r="D653" t="str">
        <f t="shared" si="41"/>
        <v>05000US17111</v>
      </c>
      <c r="E653" t="s">
        <v>674</v>
      </c>
      <c r="F653" t="str">
        <f t="shared" si="42"/>
        <v>McHenry</v>
      </c>
      <c r="G653" t="str">
        <f t="shared" si="43"/>
        <v>Illinois</v>
      </c>
      <c r="H653">
        <v>308760</v>
      </c>
      <c r="I653">
        <v>308820</v>
      </c>
      <c r="J653">
        <v>309119</v>
      </c>
      <c r="K653">
        <v>307820</v>
      </c>
      <c r="L653">
        <v>307529</v>
      </c>
      <c r="M653">
        <v>306944</v>
      </c>
      <c r="N653">
        <v>306749</v>
      </c>
      <c r="O653">
        <v>307188</v>
      </c>
      <c r="P653" s="2">
        <v>307004</v>
      </c>
      <c r="Q653" s="10" t="s">
        <v>3271</v>
      </c>
      <c r="R653"/>
      <c r="S653" s="2"/>
      <c r="T653" s="2"/>
    </row>
    <row r="654" spans="1:20" x14ac:dyDescent="0.2">
      <c r="A654" t="s">
        <v>5121</v>
      </c>
      <c r="B654">
        <v>17113</v>
      </c>
      <c r="C654">
        <v>50</v>
      </c>
      <c r="D654" t="str">
        <f t="shared" si="41"/>
        <v>05000US17113</v>
      </c>
      <c r="E654" t="s">
        <v>675</v>
      </c>
      <c r="F654" t="str">
        <f t="shared" si="42"/>
        <v>McLean</v>
      </c>
      <c r="G654" t="str">
        <f t="shared" si="43"/>
        <v>Illinois</v>
      </c>
      <c r="H654">
        <v>169572</v>
      </c>
      <c r="I654">
        <v>169572</v>
      </c>
      <c r="J654">
        <v>169857</v>
      </c>
      <c r="K654">
        <v>170789</v>
      </c>
      <c r="L654">
        <v>172560</v>
      </c>
      <c r="M654">
        <v>174777</v>
      </c>
      <c r="N654">
        <v>173843</v>
      </c>
      <c r="O654">
        <v>172673</v>
      </c>
      <c r="P654" s="2">
        <v>172418</v>
      </c>
      <c r="Q654" s="1" t="s">
        <v>3308</v>
      </c>
      <c r="R654"/>
      <c r="S654" s="2"/>
    </row>
    <row r="655" spans="1:20" x14ac:dyDescent="0.2">
      <c r="A655" t="s">
        <v>5122</v>
      </c>
      <c r="B655">
        <v>17115</v>
      </c>
      <c r="C655">
        <v>50</v>
      </c>
      <c r="D655" t="str">
        <f t="shared" si="41"/>
        <v>05000US17115</v>
      </c>
      <c r="E655" t="s">
        <v>676</v>
      </c>
      <c r="F655" t="str">
        <f t="shared" si="42"/>
        <v>Macon</v>
      </c>
      <c r="G655" t="str">
        <f t="shared" si="43"/>
        <v>Illinois</v>
      </c>
      <c r="H655">
        <v>110768</v>
      </c>
      <c r="I655">
        <v>110768</v>
      </c>
      <c r="J655">
        <v>110779</v>
      </c>
      <c r="K655">
        <v>110624</v>
      </c>
      <c r="L655">
        <v>110083</v>
      </c>
      <c r="M655">
        <v>109533</v>
      </c>
      <c r="N655">
        <v>108479</v>
      </c>
      <c r="O655">
        <v>107377</v>
      </c>
      <c r="P655" s="2">
        <v>106550</v>
      </c>
      <c r="Q655" s="1" t="s">
        <v>3308</v>
      </c>
      <c r="R655"/>
      <c r="S655" s="2"/>
    </row>
    <row r="656" spans="1:20" x14ac:dyDescent="0.2">
      <c r="A656" t="s">
        <v>5123</v>
      </c>
      <c r="B656">
        <v>17117</v>
      </c>
      <c r="C656">
        <v>50</v>
      </c>
      <c r="D656" t="str">
        <f t="shared" si="41"/>
        <v>05000US17117</v>
      </c>
      <c r="E656" t="s">
        <v>677</v>
      </c>
      <c r="F656" t="str">
        <f t="shared" si="42"/>
        <v>Macoupin</v>
      </c>
      <c r="G656" t="str">
        <f t="shared" si="43"/>
        <v>Illinois</v>
      </c>
      <c r="H656">
        <v>47765</v>
      </c>
      <c r="I656">
        <v>47765</v>
      </c>
      <c r="J656">
        <v>47791</v>
      </c>
      <c r="K656">
        <v>47797</v>
      </c>
      <c r="L656">
        <v>47179</v>
      </c>
      <c r="M656">
        <v>46851</v>
      </c>
      <c r="N656">
        <v>46381</v>
      </c>
      <c r="O656">
        <v>46089</v>
      </c>
      <c r="P656" s="2">
        <v>45908</v>
      </c>
      <c r="Q656" s="1" t="s">
        <v>3308</v>
      </c>
      <c r="R656"/>
      <c r="S656" s="2"/>
    </row>
    <row r="657" spans="1:19" x14ac:dyDescent="0.2">
      <c r="A657" t="s">
        <v>5124</v>
      </c>
      <c r="B657">
        <v>17119</v>
      </c>
      <c r="C657">
        <v>50</v>
      </c>
      <c r="D657" t="str">
        <f t="shared" si="41"/>
        <v>05000US17119</v>
      </c>
      <c r="E657" t="s">
        <v>678</v>
      </c>
      <c r="F657" t="str">
        <f t="shared" si="42"/>
        <v>Madison</v>
      </c>
      <c r="G657" t="str">
        <f t="shared" si="43"/>
        <v>Illinois</v>
      </c>
      <c r="H657">
        <v>269282</v>
      </c>
      <c r="I657">
        <v>269328</v>
      </c>
      <c r="J657">
        <v>269384</v>
      </c>
      <c r="K657">
        <v>268552</v>
      </c>
      <c r="L657">
        <v>268083</v>
      </c>
      <c r="M657">
        <v>267246</v>
      </c>
      <c r="N657">
        <v>266637</v>
      </c>
      <c r="O657">
        <v>266071</v>
      </c>
      <c r="P657" s="2">
        <v>265759</v>
      </c>
      <c r="Q657" s="1" t="s">
        <v>3308</v>
      </c>
      <c r="R657"/>
      <c r="S657" s="2"/>
    </row>
    <row r="658" spans="1:19" x14ac:dyDescent="0.2">
      <c r="A658" t="s">
        <v>5125</v>
      </c>
      <c r="B658">
        <v>17121</v>
      </c>
      <c r="C658">
        <v>50</v>
      </c>
      <c r="D658" t="str">
        <f t="shared" si="41"/>
        <v>05000US17121</v>
      </c>
      <c r="E658" t="s">
        <v>679</v>
      </c>
      <c r="F658" t="str">
        <f t="shared" si="42"/>
        <v>Marion</v>
      </c>
      <c r="G658" t="str">
        <f t="shared" si="43"/>
        <v>Illinois</v>
      </c>
      <c r="H658">
        <v>39437</v>
      </c>
      <c r="I658">
        <v>39437</v>
      </c>
      <c r="J658">
        <v>39449</v>
      </c>
      <c r="K658">
        <v>39004</v>
      </c>
      <c r="L658">
        <v>38919</v>
      </c>
      <c r="M658">
        <v>38594</v>
      </c>
      <c r="N658">
        <v>38486</v>
      </c>
      <c r="O658">
        <v>38378</v>
      </c>
      <c r="P658" s="2">
        <v>38140</v>
      </c>
      <c r="Q658" s="1" t="s">
        <v>3308</v>
      </c>
      <c r="R658"/>
      <c r="S658" s="2"/>
    </row>
    <row r="659" spans="1:19" x14ac:dyDescent="0.2">
      <c r="A659" t="s">
        <v>5126</v>
      </c>
      <c r="B659">
        <v>17123</v>
      </c>
      <c r="C659">
        <v>50</v>
      </c>
      <c r="D659" t="str">
        <f t="shared" si="41"/>
        <v>05000US17123</v>
      </c>
      <c r="E659" t="s">
        <v>680</v>
      </c>
      <c r="F659" t="str">
        <f t="shared" si="42"/>
        <v>Marshall</v>
      </c>
      <c r="G659" t="str">
        <f t="shared" si="43"/>
        <v>Illinois</v>
      </c>
      <c r="H659">
        <v>12640</v>
      </c>
      <c r="I659">
        <v>12640</v>
      </c>
      <c r="J659">
        <v>12625</v>
      </c>
      <c r="K659">
        <v>12492</v>
      </c>
      <c r="L659">
        <v>12274</v>
      </c>
      <c r="M659">
        <v>12115</v>
      </c>
      <c r="N659">
        <v>11990</v>
      </c>
      <c r="O659">
        <v>11980</v>
      </c>
      <c r="P659" s="2">
        <v>11939</v>
      </c>
      <c r="Q659" s="1" t="s">
        <v>3308</v>
      </c>
      <c r="R659"/>
      <c r="S659" s="2"/>
    </row>
    <row r="660" spans="1:19" x14ac:dyDescent="0.2">
      <c r="A660" t="s">
        <v>5127</v>
      </c>
      <c r="B660">
        <v>17125</v>
      </c>
      <c r="C660">
        <v>50</v>
      </c>
      <c r="D660" t="str">
        <f t="shared" si="41"/>
        <v>05000US17125</v>
      </c>
      <c r="E660" t="s">
        <v>681</v>
      </c>
      <c r="F660" t="str">
        <f t="shared" si="42"/>
        <v>Mason</v>
      </c>
      <c r="G660" t="str">
        <f t="shared" si="43"/>
        <v>Illinois</v>
      </c>
      <c r="H660">
        <v>14666</v>
      </c>
      <c r="I660">
        <v>14666</v>
      </c>
      <c r="J660">
        <v>14651</v>
      </c>
      <c r="K660">
        <v>14479</v>
      </c>
      <c r="L660">
        <v>14346</v>
      </c>
      <c r="M660">
        <v>14194</v>
      </c>
      <c r="N660">
        <v>13920</v>
      </c>
      <c r="O660">
        <v>13689</v>
      </c>
      <c r="P660" s="2">
        <v>13507</v>
      </c>
      <c r="Q660" s="1" t="s">
        <v>3308</v>
      </c>
      <c r="R660"/>
      <c r="S660" s="2"/>
    </row>
    <row r="661" spans="1:19" x14ac:dyDescent="0.2">
      <c r="A661" t="s">
        <v>5128</v>
      </c>
      <c r="B661">
        <v>17127</v>
      </c>
      <c r="C661">
        <v>50</v>
      </c>
      <c r="D661" t="str">
        <f t="shared" si="41"/>
        <v>05000US17127</v>
      </c>
      <c r="E661" t="s">
        <v>682</v>
      </c>
      <c r="F661" t="str">
        <f t="shared" si="42"/>
        <v>Massac</v>
      </c>
      <c r="G661" t="str">
        <f t="shared" si="43"/>
        <v>Illinois</v>
      </c>
      <c r="H661">
        <v>15429</v>
      </c>
      <c r="I661">
        <v>15429</v>
      </c>
      <c r="J661">
        <v>15409</v>
      </c>
      <c r="K661">
        <v>15325</v>
      </c>
      <c r="L661">
        <v>15149</v>
      </c>
      <c r="M661">
        <v>14974</v>
      </c>
      <c r="N661">
        <v>14881</v>
      </c>
      <c r="O661">
        <v>14752</v>
      </c>
      <c r="P661" s="2">
        <v>14658</v>
      </c>
      <c r="Q661" s="10" t="s">
        <v>3304</v>
      </c>
      <c r="R661"/>
      <c r="S661" s="2"/>
    </row>
    <row r="662" spans="1:19" x14ac:dyDescent="0.2">
      <c r="A662" t="s">
        <v>5129</v>
      </c>
      <c r="B662">
        <v>17129</v>
      </c>
      <c r="C662">
        <v>50</v>
      </c>
      <c r="D662" t="str">
        <f t="shared" si="41"/>
        <v>05000US17129</v>
      </c>
      <c r="E662" t="s">
        <v>683</v>
      </c>
      <c r="F662" t="str">
        <f t="shared" si="42"/>
        <v>Menard</v>
      </c>
      <c r="G662" t="str">
        <f t="shared" si="43"/>
        <v>Illinois</v>
      </c>
      <c r="H662">
        <v>12705</v>
      </c>
      <c r="I662">
        <v>12705</v>
      </c>
      <c r="J662">
        <v>12706</v>
      </c>
      <c r="K662">
        <v>12729</v>
      </c>
      <c r="L662">
        <v>12726</v>
      </c>
      <c r="M662">
        <v>12605</v>
      </c>
      <c r="N662">
        <v>12578</v>
      </c>
      <c r="O662">
        <v>12454</v>
      </c>
      <c r="P662" s="2">
        <v>12516</v>
      </c>
      <c r="Q662" s="1" t="s">
        <v>3308</v>
      </c>
      <c r="R662"/>
      <c r="S662" s="2"/>
    </row>
    <row r="663" spans="1:19" x14ac:dyDescent="0.2">
      <c r="A663" t="s">
        <v>5130</v>
      </c>
      <c r="B663">
        <v>17131</v>
      </c>
      <c r="C663">
        <v>50</v>
      </c>
      <c r="D663" t="str">
        <f t="shared" si="41"/>
        <v>05000US17131</v>
      </c>
      <c r="E663" t="s">
        <v>684</v>
      </c>
      <c r="F663" t="str">
        <f t="shared" si="42"/>
        <v>Mercer</v>
      </c>
      <c r="G663" t="str">
        <f t="shared" si="43"/>
        <v>Illinois</v>
      </c>
      <c r="H663">
        <v>16434</v>
      </c>
      <c r="I663">
        <v>16434</v>
      </c>
      <c r="J663">
        <v>16415</v>
      </c>
      <c r="K663">
        <v>16346</v>
      </c>
      <c r="L663">
        <v>16190</v>
      </c>
      <c r="M663">
        <v>16133</v>
      </c>
      <c r="N663">
        <v>15964</v>
      </c>
      <c r="O663">
        <v>15839</v>
      </c>
      <c r="P663" s="2">
        <v>15730</v>
      </c>
      <c r="Q663" s="1" t="s">
        <v>3308</v>
      </c>
      <c r="R663"/>
      <c r="S663" s="2"/>
    </row>
    <row r="664" spans="1:19" x14ac:dyDescent="0.2">
      <c r="A664" t="s">
        <v>5131</v>
      </c>
      <c r="B664">
        <v>17133</v>
      </c>
      <c r="C664">
        <v>50</v>
      </c>
      <c r="D664" t="str">
        <f t="shared" si="41"/>
        <v>05000US17133</v>
      </c>
      <c r="E664" t="s">
        <v>685</v>
      </c>
      <c r="F664" t="str">
        <f t="shared" si="42"/>
        <v>Monroe</v>
      </c>
      <c r="G664" t="str">
        <f t="shared" si="43"/>
        <v>Illinois</v>
      </c>
      <c r="H664">
        <v>32957</v>
      </c>
      <c r="I664">
        <v>32957</v>
      </c>
      <c r="J664">
        <v>33010</v>
      </c>
      <c r="K664">
        <v>33229</v>
      </c>
      <c r="L664">
        <v>33321</v>
      </c>
      <c r="M664">
        <v>33547</v>
      </c>
      <c r="N664">
        <v>33684</v>
      </c>
      <c r="O664">
        <v>33893</v>
      </c>
      <c r="P664" s="2">
        <v>34068</v>
      </c>
      <c r="Q664" s="1" t="s">
        <v>3308</v>
      </c>
      <c r="R664"/>
      <c r="S664" s="2"/>
    </row>
    <row r="665" spans="1:19" x14ac:dyDescent="0.2">
      <c r="A665" t="s">
        <v>5132</v>
      </c>
      <c r="B665">
        <v>17135</v>
      </c>
      <c r="C665">
        <v>50</v>
      </c>
      <c r="D665" t="str">
        <f t="shared" si="41"/>
        <v>05000US17135</v>
      </c>
      <c r="E665" t="s">
        <v>686</v>
      </c>
      <c r="F665" t="str">
        <f t="shared" si="42"/>
        <v>Montgomery</v>
      </c>
      <c r="G665" t="str">
        <f t="shared" si="43"/>
        <v>Illinois</v>
      </c>
      <c r="H665">
        <v>30104</v>
      </c>
      <c r="I665">
        <v>30104</v>
      </c>
      <c r="J665">
        <v>30089</v>
      </c>
      <c r="K665">
        <v>29841</v>
      </c>
      <c r="L665">
        <v>29605</v>
      </c>
      <c r="M665">
        <v>29329</v>
      </c>
      <c r="N665">
        <v>29424</v>
      </c>
      <c r="O665">
        <v>29196</v>
      </c>
      <c r="P665" s="2">
        <v>28952</v>
      </c>
      <c r="Q665" s="1" t="s">
        <v>3308</v>
      </c>
      <c r="R665"/>
      <c r="S665" s="2"/>
    </row>
    <row r="666" spans="1:19" x14ac:dyDescent="0.2">
      <c r="A666" t="s">
        <v>5133</v>
      </c>
      <c r="B666">
        <v>17137</v>
      </c>
      <c r="C666">
        <v>50</v>
      </c>
      <c r="D666" t="str">
        <f t="shared" si="41"/>
        <v>05000US17137</v>
      </c>
      <c r="E666" t="s">
        <v>687</v>
      </c>
      <c r="F666" t="str">
        <f t="shared" si="42"/>
        <v>Morgan</v>
      </c>
      <c r="G666" t="str">
        <f t="shared" si="43"/>
        <v>Illinois</v>
      </c>
      <c r="H666">
        <v>35547</v>
      </c>
      <c r="I666">
        <v>35551</v>
      </c>
      <c r="J666">
        <v>35519</v>
      </c>
      <c r="K666">
        <v>35526</v>
      </c>
      <c r="L666">
        <v>35365</v>
      </c>
      <c r="M666">
        <v>35027</v>
      </c>
      <c r="N666">
        <v>34729</v>
      </c>
      <c r="O666">
        <v>34605</v>
      </c>
      <c r="P666" s="2">
        <v>34277</v>
      </c>
      <c r="Q666" s="1" t="s">
        <v>3308</v>
      </c>
      <c r="R666"/>
      <c r="S666" s="2"/>
    </row>
    <row r="667" spans="1:19" x14ac:dyDescent="0.2">
      <c r="A667" t="s">
        <v>5134</v>
      </c>
      <c r="B667">
        <v>17139</v>
      </c>
      <c r="C667">
        <v>50</v>
      </c>
      <c r="D667" t="str">
        <f t="shared" si="41"/>
        <v>05000US17139</v>
      </c>
      <c r="E667" t="s">
        <v>688</v>
      </c>
      <c r="F667" t="str">
        <f t="shared" si="42"/>
        <v>Moultrie</v>
      </c>
      <c r="G667" t="str">
        <f t="shared" si="43"/>
        <v>Illinois</v>
      </c>
      <c r="H667">
        <v>14846</v>
      </c>
      <c r="I667">
        <v>14846</v>
      </c>
      <c r="J667">
        <v>14858</v>
      </c>
      <c r="K667">
        <v>14929</v>
      </c>
      <c r="L667">
        <v>14984</v>
      </c>
      <c r="M667">
        <v>14933</v>
      </c>
      <c r="N667">
        <v>14911</v>
      </c>
      <c r="O667">
        <v>14921</v>
      </c>
      <c r="P667" s="2">
        <v>14827</v>
      </c>
      <c r="Q667" s="1" t="s">
        <v>3308</v>
      </c>
      <c r="R667"/>
      <c r="S667" s="2"/>
    </row>
    <row r="668" spans="1:19" x14ac:dyDescent="0.2">
      <c r="A668" t="s">
        <v>5135</v>
      </c>
      <c r="B668">
        <v>17141</v>
      </c>
      <c r="C668">
        <v>50</v>
      </c>
      <c r="D668" t="str">
        <f t="shared" si="41"/>
        <v>05000US17141</v>
      </c>
      <c r="E668" t="s">
        <v>689</v>
      </c>
      <c r="F668" t="str">
        <f t="shared" si="42"/>
        <v>Ogle</v>
      </c>
      <c r="G668" t="str">
        <f t="shared" si="43"/>
        <v>Illinois</v>
      </c>
      <c r="H668">
        <v>53497</v>
      </c>
      <c r="I668">
        <v>53497</v>
      </c>
      <c r="J668">
        <v>53443</v>
      </c>
      <c r="K668">
        <v>53150</v>
      </c>
      <c r="L668">
        <v>52834</v>
      </c>
      <c r="M668">
        <v>52341</v>
      </c>
      <c r="N668">
        <v>52067</v>
      </c>
      <c r="O668">
        <v>51657</v>
      </c>
      <c r="P668" s="2">
        <v>51273</v>
      </c>
      <c r="Q668" s="1" t="s">
        <v>3308</v>
      </c>
      <c r="R668"/>
      <c r="S668" s="2"/>
    </row>
    <row r="669" spans="1:19" x14ac:dyDescent="0.2">
      <c r="A669" t="s">
        <v>5136</v>
      </c>
      <c r="B669">
        <v>17143</v>
      </c>
      <c r="C669">
        <v>50</v>
      </c>
      <c r="D669" t="str">
        <f t="shared" si="41"/>
        <v>05000US17143</v>
      </c>
      <c r="E669" t="s">
        <v>690</v>
      </c>
      <c r="F669" t="str">
        <f t="shared" si="42"/>
        <v>Peoria</v>
      </c>
      <c r="G669" t="str">
        <f t="shared" si="43"/>
        <v>Illinois</v>
      </c>
      <c r="H669">
        <v>186494</v>
      </c>
      <c r="I669">
        <v>186494</v>
      </c>
      <c r="J669">
        <v>186218</v>
      </c>
      <c r="K669">
        <v>186624</v>
      </c>
      <c r="L669">
        <v>187121</v>
      </c>
      <c r="M669">
        <v>188377</v>
      </c>
      <c r="N669">
        <v>187272</v>
      </c>
      <c r="O669">
        <v>186315</v>
      </c>
      <c r="P669" s="2">
        <v>185006</v>
      </c>
      <c r="Q669" s="1" t="s">
        <v>3308</v>
      </c>
      <c r="R669"/>
      <c r="S669" s="2"/>
    </row>
    <row r="670" spans="1:19" x14ac:dyDescent="0.2">
      <c r="A670" t="s">
        <v>5137</v>
      </c>
      <c r="B670">
        <v>17145</v>
      </c>
      <c r="C670">
        <v>50</v>
      </c>
      <c r="D670" t="str">
        <f t="shared" si="41"/>
        <v>05000US17145</v>
      </c>
      <c r="E670" t="s">
        <v>691</v>
      </c>
      <c r="F670" t="str">
        <f t="shared" si="42"/>
        <v>Perry</v>
      </c>
      <c r="G670" t="str">
        <f t="shared" si="43"/>
        <v>Illinois</v>
      </c>
      <c r="H670">
        <v>22350</v>
      </c>
      <c r="I670">
        <v>22350</v>
      </c>
      <c r="J670">
        <v>22329</v>
      </c>
      <c r="K670">
        <v>22289</v>
      </c>
      <c r="L670">
        <v>21862</v>
      </c>
      <c r="M670">
        <v>21742</v>
      </c>
      <c r="N670">
        <v>21558</v>
      </c>
      <c r="O670">
        <v>21458</v>
      </c>
      <c r="P670" s="2">
        <v>21357</v>
      </c>
      <c r="Q670" s="1" t="s">
        <v>3308</v>
      </c>
      <c r="R670"/>
      <c r="S670" s="2"/>
    </row>
    <row r="671" spans="1:19" x14ac:dyDescent="0.2">
      <c r="A671" t="s">
        <v>5138</v>
      </c>
      <c r="B671">
        <v>17147</v>
      </c>
      <c r="C671">
        <v>50</v>
      </c>
      <c r="D671" t="str">
        <f t="shared" si="41"/>
        <v>05000US17147</v>
      </c>
      <c r="E671" t="s">
        <v>692</v>
      </c>
      <c r="F671" t="str">
        <f t="shared" si="42"/>
        <v>Piatt</v>
      </c>
      <c r="G671" t="str">
        <f t="shared" si="43"/>
        <v>Illinois</v>
      </c>
      <c r="H671">
        <v>16729</v>
      </c>
      <c r="I671">
        <v>16727</v>
      </c>
      <c r="J671">
        <v>16724</v>
      </c>
      <c r="K671">
        <v>16692</v>
      </c>
      <c r="L671">
        <v>16523</v>
      </c>
      <c r="M671">
        <v>16444</v>
      </c>
      <c r="N671">
        <v>16438</v>
      </c>
      <c r="O671">
        <v>16380</v>
      </c>
      <c r="P671" s="2">
        <v>16560</v>
      </c>
      <c r="Q671" s="1" t="s">
        <v>3308</v>
      </c>
      <c r="R671"/>
      <c r="S671" s="2"/>
    </row>
    <row r="672" spans="1:19" x14ac:dyDescent="0.2">
      <c r="A672" t="s">
        <v>5139</v>
      </c>
      <c r="B672">
        <v>17149</v>
      </c>
      <c r="C672">
        <v>50</v>
      </c>
      <c r="D672" t="str">
        <f t="shared" si="41"/>
        <v>05000US17149</v>
      </c>
      <c r="E672" t="s">
        <v>693</v>
      </c>
      <c r="F672" t="str">
        <f t="shared" si="42"/>
        <v>Pike</v>
      </c>
      <c r="G672" t="str">
        <f t="shared" si="43"/>
        <v>Illinois</v>
      </c>
      <c r="H672">
        <v>16430</v>
      </c>
      <c r="I672">
        <v>16430</v>
      </c>
      <c r="J672">
        <v>16386</v>
      </c>
      <c r="K672">
        <v>16360</v>
      </c>
      <c r="L672">
        <v>16261</v>
      </c>
      <c r="M672">
        <v>16105</v>
      </c>
      <c r="N672">
        <v>15974</v>
      </c>
      <c r="O672">
        <v>15981</v>
      </c>
      <c r="P672" s="2">
        <v>15950</v>
      </c>
      <c r="Q672" s="1" t="s">
        <v>3308</v>
      </c>
      <c r="R672"/>
      <c r="S672" s="2"/>
    </row>
    <row r="673" spans="1:19" x14ac:dyDescent="0.2">
      <c r="A673" t="s">
        <v>5140</v>
      </c>
      <c r="B673">
        <v>17151</v>
      </c>
      <c r="C673">
        <v>50</v>
      </c>
      <c r="D673" t="str">
        <f t="shared" si="41"/>
        <v>05000US17151</v>
      </c>
      <c r="E673" t="s">
        <v>694</v>
      </c>
      <c r="F673" t="str">
        <f t="shared" si="42"/>
        <v>Pope</v>
      </c>
      <c r="G673" t="str">
        <f t="shared" si="43"/>
        <v>Illinois</v>
      </c>
      <c r="H673">
        <v>4470</v>
      </c>
      <c r="I673">
        <v>4470</v>
      </c>
      <c r="J673">
        <v>4455</v>
      </c>
      <c r="K673">
        <v>4493</v>
      </c>
      <c r="L673">
        <v>4333</v>
      </c>
      <c r="M673">
        <v>4338</v>
      </c>
      <c r="N673">
        <v>4241</v>
      </c>
      <c r="O673">
        <v>4204</v>
      </c>
      <c r="P673" s="2">
        <v>4157</v>
      </c>
      <c r="Q673" s="10" t="s">
        <v>3304</v>
      </c>
      <c r="R673"/>
      <c r="S673" s="2"/>
    </row>
    <row r="674" spans="1:19" x14ac:dyDescent="0.2">
      <c r="A674" t="s">
        <v>5141</v>
      </c>
      <c r="B674">
        <v>17153</v>
      </c>
      <c r="C674">
        <v>50</v>
      </c>
      <c r="D674" t="str">
        <f t="shared" si="41"/>
        <v>05000US17153</v>
      </c>
      <c r="E674" t="s">
        <v>695</v>
      </c>
      <c r="F674" t="str">
        <f t="shared" si="42"/>
        <v>Pulaski</v>
      </c>
      <c r="G674" t="str">
        <f t="shared" si="43"/>
        <v>Illinois</v>
      </c>
      <c r="H674">
        <v>6161</v>
      </c>
      <c r="I674">
        <v>6161</v>
      </c>
      <c r="J674">
        <v>6134</v>
      </c>
      <c r="K674">
        <v>6002</v>
      </c>
      <c r="L674">
        <v>5968</v>
      </c>
      <c r="M674">
        <v>5895</v>
      </c>
      <c r="N674">
        <v>5808</v>
      </c>
      <c r="O674">
        <v>5672</v>
      </c>
      <c r="P674" s="2">
        <v>5619</v>
      </c>
      <c r="Q674" s="10" t="s">
        <v>3310</v>
      </c>
      <c r="R674"/>
      <c r="S674" s="2"/>
    </row>
    <row r="675" spans="1:19" x14ac:dyDescent="0.2">
      <c r="A675" t="s">
        <v>5142</v>
      </c>
      <c r="B675">
        <v>17155</v>
      </c>
      <c r="C675">
        <v>50</v>
      </c>
      <c r="D675" t="str">
        <f t="shared" si="41"/>
        <v>05000US17155</v>
      </c>
      <c r="E675" t="s">
        <v>696</v>
      </c>
      <c r="F675" t="str">
        <f t="shared" si="42"/>
        <v>Putnam</v>
      </c>
      <c r="G675" t="str">
        <f t="shared" si="43"/>
        <v>Illinois</v>
      </c>
      <c r="H675">
        <v>6006</v>
      </c>
      <c r="I675">
        <v>6006</v>
      </c>
      <c r="J675">
        <v>5999</v>
      </c>
      <c r="K675">
        <v>5971</v>
      </c>
      <c r="L675">
        <v>5880</v>
      </c>
      <c r="M675">
        <v>5815</v>
      </c>
      <c r="N675">
        <v>5788</v>
      </c>
      <c r="O675">
        <v>5636</v>
      </c>
      <c r="P675" s="2">
        <v>5611</v>
      </c>
      <c r="Q675" s="1" t="s">
        <v>3308</v>
      </c>
      <c r="R675"/>
      <c r="S675" s="2"/>
    </row>
    <row r="676" spans="1:19" x14ac:dyDescent="0.2">
      <c r="A676" t="s">
        <v>5143</v>
      </c>
      <c r="B676">
        <v>17157</v>
      </c>
      <c r="C676">
        <v>50</v>
      </c>
      <c r="D676" t="str">
        <f t="shared" si="41"/>
        <v>05000US17157</v>
      </c>
      <c r="E676" t="s">
        <v>697</v>
      </c>
      <c r="F676" t="str">
        <f t="shared" si="42"/>
        <v>Randolph</v>
      </c>
      <c r="G676" t="str">
        <f t="shared" si="43"/>
        <v>Illinois</v>
      </c>
      <c r="H676">
        <v>33476</v>
      </c>
      <c r="I676">
        <v>33476</v>
      </c>
      <c r="J676">
        <v>33459</v>
      </c>
      <c r="K676">
        <v>33334</v>
      </c>
      <c r="L676">
        <v>32987</v>
      </c>
      <c r="M676">
        <v>33122</v>
      </c>
      <c r="N676">
        <v>33092</v>
      </c>
      <c r="O676">
        <v>32846</v>
      </c>
      <c r="P676" s="2">
        <v>32621</v>
      </c>
      <c r="Q676" s="1" t="s">
        <v>3308</v>
      </c>
      <c r="R676"/>
      <c r="S676" s="2"/>
    </row>
    <row r="677" spans="1:19" x14ac:dyDescent="0.2">
      <c r="A677" t="s">
        <v>5144</v>
      </c>
      <c r="B677">
        <v>17159</v>
      </c>
      <c r="C677">
        <v>50</v>
      </c>
      <c r="D677" t="str">
        <f t="shared" si="41"/>
        <v>05000US17159</v>
      </c>
      <c r="E677" t="s">
        <v>698</v>
      </c>
      <c r="F677" t="str">
        <f t="shared" si="42"/>
        <v>Richland</v>
      </c>
      <c r="G677" t="str">
        <f t="shared" si="43"/>
        <v>Illinois</v>
      </c>
      <c r="H677">
        <v>16233</v>
      </c>
      <c r="I677">
        <v>16233</v>
      </c>
      <c r="J677">
        <v>16216</v>
      </c>
      <c r="K677">
        <v>16227</v>
      </c>
      <c r="L677">
        <v>16182</v>
      </c>
      <c r="M677">
        <v>16097</v>
      </c>
      <c r="N677">
        <v>16107</v>
      </c>
      <c r="O677">
        <v>16043</v>
      </c>
      <c r="P677" s="2">
        <v>15930</v>
      </c>
      <c r="Q677" s="10" t="s">
        <v>3304</v>
      </c>
      <c r="R677"/>
      <c r="S677" s="2"/>
    </row>
    <row r="678" spans="1:19" x14ac:dyDescent="0.2">
      <c r="A678" t="s">
        <v>5145</v>
      </c>
      <c r="B678">
        <v>17161</v>
      </c>
      <c r="C678">
        <v>50</v>
      </c>
      <c r="D678" t="str">
        <f t="shared" si="41"/>
        <v>05000US17161</v>
      </c>
      <c r="E678" t="s">
        <v>699</v>
      </c>
      <c r="F678" t="str">
        <f t="shared" si="42"/>
        <v>Rock Island</v>
      </c>
      <c r="G678" t="str">
        <f t="shared" si="43"/>
        <v>Illinois</v>
      </c>
      <c r="H678">
        <v>147546</v>
      </c>
      <c r="I678">
        <v>147546</v>
      </c>
      <c r="J678">
        <v>147631</v>
      </c>
      <c r="K678">
        <v>147411</v>
      </c>
      <c r="L678">
        <v>147638</v>
      </c>
      <c r="M678">
        <v>147509</v>
      </c>
      <c r="N678">
        <v>146789</v>
      </c>
      <c r="O678">
        <v>145958</v>
      </c>
      <c r="P678" s="2">
        <v>144784</v>
      </c>
      <c r="Q678" s="1" t="s">
        <v>3308</v>
      </c>
      <c r="R678"/>
      <c r="S678" s="2"/>
    </row>
    <row r="679" spans="1:19" x14ac:dyDescent="0.2">
      <c r="A679" t="s">
        <v>5146</v>
      </c>
      <c r="B679">
        <v>17163</v>
      </c>
      <c r="C679">
        <v>50</v>
      </c>
      <c r="D679" t="str">
        <f t="shared" si="41"/>
        <v>05000US17163</v>
      </c>
      <c r="E679" t="s">
        <v>700</v>
      </c>
      <c r="F679" t="str">
        <f t="shared" si="42"/>
        <v>St. Clair</v>
      </c>
      <c r="G679" t="str">
        <f t="shared" si="43"/>
        <v>Illinois</v>
      </c>
      <c r="H679">
        <v>270056</v>
      </c>
      <c r="I679">
        <v>270063</v>
      </c>
      <c r="J679">
        <v>270370</v>
      </c>
      <c r="K679">
        <v>270001</v>
      </c>
      <c r="L679">
        <v>268612</v>
      </c>
      <c r="M679">
        <v>266807</v>
      </c>
      <c r="N679">
        <v>265587</v>
      </c>
      <c r="O679">
        <v>264079</v>
      </c>
      <c r="P679" s="2">
        <v>262759</v>
      </c>
      <c r="Q679" s="1" t="s">
        <v>3308</v>
      </c>
      <c r="R679"/>
      <c r="S679" s="2"/>
    </row>
    <row r="680" spans="1:19" x14ac:dyDescent="0.2">
      <c r="A680" t="s">
        <v>5147</v>
      </c>
      <c r="B680">
        <v>17165</v>
      </c>
      <c r="C680">
        <v>50</v>
      </c>
      <c r="D680" t="str">
        <f t="shared" si="41"/>
        <v>05000US17165</v>
      </c>
      <c r="E680" t="s">
        <v>701</v>
      </c>
      <c r="F680" t="str">
        <f t="shared" si="42"/>
        <v>Saline</v>
      </c>
      <c r="G680" t="str">
        <f t="shared" si="43"/>
        <v>Illinois</v>
      </c>
      <c r="H680">
        <v>24913</v>
      </c>
      <c r="I680">
        <v>24913</v>
      </c>
      <c r="J680">
        <v>24933</v>
      </c>
      <c r="K680">
        <v>24954</v>
      </c>
      <c r="L680">
        <v>24970</v>
      </c>
      <c r="M680">
        <v>24863</v>
      </c>
      <c r="N680">
        <v>24580</v>
      </c>
      <c r="O680">
        <v>24574</v>
      </c>
      <c r="P680" s="2">
        <v>24307</v>
      </c>
      <c r="Q680" s="10" t="s">
        <v>3304</v>
      </c>
      <c r="R680"/>
      <c r="S680" s="2"/>
    </row>
    <row r="681" spans="1:19" x14ac:dyDescent="0.2">
      <c r="A681" t="s">
        <v>5148</v>
      </c>
      <c r="B681">
        <v>17167</v>
      </c>
      <c r="C681">
        <v>50</v>
      </c>
      <c r="D681" t="str">
        <f t="shared" si="41"/>
        <v>05000US17167</v>
      </c>
      <c r="E681" t="s">
        <v>702</v>
      </c>
      <c r="F681" t="str">
        <f t="shared" si="42"/>
        <v>Sangamon</v>
      </c>
      <c r="G681" t="str">
        <f t="shared" si="43"/>
        <v>Illinois</v>
      </c>
      <c r="H681">
        <v>197465</v>
      </c>
      <c r="I681">
        <v>197465</v>
      </c>
      <c r="J681">
        <v>197801</v>
      </c>
      <c r="K681">
        <v>198905</v>
      </c>
      <c r="L681">
        <v>199269</v>
      </c>
      <c r="M681">
        <v>198973</v>
      </c>
      <c r="N681">
        <v>198959</v>
      </c>
      <c r="O681">
        <v>198496</v>
      </c>
      <c r="P681" s="2">
        <v>197499</v>
      </c>
      <c r="Q681" s="1" t="s">
        <v>3308</v>
      </c>
      <c r="R681"/>
      <c r="S681" s="2"/>
    </row>
    <row r="682" spans="1:19" x14ac:dyDescent="0.2">
      <c r="A682" t="s">
        <v>5149</v>
      </c>
      <c r="B682">
        <v>17169</v>
      </c>
      <c r="C682">
        <v>50</v>
      </c>
      <c r="D682" t="str">
        <f t="shared" si="41"/>
        <v>05000US17169</v>
      </c>
      <c r="E682" t="s">
        <v>703</v>
      </c>
      <c r="F682" t="str">
        <f t="shared" si="42"/>
        <v>Schuyler</v>
      </c>
      <c r="G682" t="str">
        <f t="shared" si="43"/>
        <v>Illinois</v>
      </c>
      <c r="H682">
        <v>7544</v>
      </c>
      <c r="I682">
        <v>7544</v>
      </c>
      <c r="J682">
        <v>7542</v>
      </c>
      <c r="K682">
        <v>7473</v>
      </c>
      <c r="L682">
        <v>7458</v>
      </c>
      <c r="M682">
        <v>7362</v>
      </c>
      <c r="N682">
        <v>7238</v>
      </c>
      <c r="O682">
        <v>7043</v>
      </c>
      <c r="P682" s="2">
        <v>6923</v>
      </c>
      <c r="Q682" s="1" t="s">
        <v>3308</v>
      </c>
      <c r="R682"/>
      <c r="S682" s="2"/>
    </row>
    <row r="683" spans="1:19" x14ac:dyDescent="0.2">
      <c r="A683" t="s">
        <v>5150</v>
      </c>
      <c r="B683">
        <v>17171</v>
      </c>
      <c r="C683">
        <v>50</v>
      </c>
      <c r="D683" t="str">
        <f t="shared" si="41"/>
        <v>05000US17171</v>
      </c>
      <c r="E683" t="s">
        <v>704</v>
      </c>
      <c r="F683" t="str">
        <f t="shared" si="42"/>
        <v>Scott</v>
      </c>
      <c r="G683" t="str">
        <f t="shared" si="43"/>
        <v>Illinois</v>
      </c>
      <c r="H683">
        <v>5355</v>
      </c>
      <c r="I683">
        <v>5355</v>
      </c>
      <c r="J683">
        <v>5335</v>
      </c>
      <c r="K683">
        <v>5232</v>
      </c>
      <c r="L683">
        <v>5293</v>
      </c>
      <c r="M683">
        <v>5208</v>
      </c>
      <c r="N683">
        <v>5177</v>
      </c>
      <c r="O683">
        <v>5114</v>
      </c>
      <c r="P683" s="2">
        <v>5053</v>
      </c>
      <c r="Q683" s="1" t="s">
        <v>3308</v>
      </c>
      <c r="R683"/>
      <c r="S683" s="2"/>
    </row>
    <row r="684" spans="1:19" x14ac:dyDescent="0.2">
      <c r="A684" t="s">
        <v>5151</v>
      </c>
      <c r="B684">
        <v>17173</v>
      </c>
      <c r="C684">
        <v>50</v>
      </c>
      <c r="D684" t="str">
        <f t="shared" si="41"/>
        <v>05000US17173</v>
      </c>
      <c r="E684" t="s">
        <v>705</v>
      </c>
      <c r="F684" t="str">
        <f t="shared" si="42"/>
        <v>Shelby</v>
      </c>
      <c r="G684" t="str">
        <f t="shared" si="43"/>
        <v>Illinois</v>
      </c>
      <c r="H684">
        <v>22363</v>
      </c>
      <c r="I684">
        <v>22363</v>
      </c>
      <c r="J684">
        <v>22362</v>
      </c>
      <c r="K684">
        <v>22307</v>
      </c>
      <c r="L684">
        <v>22252</v>
      </c>
      <c r="M684">
        <v>22177</v>
      </c>
      <c r="N684">
        <v>22109</v>
      </c>
      <c r="O684">
        <v>21801</v>
      </c>
      <c r="P684" s="2">
        <v>21717</v>
      </c>
      <c r="Q684" s="1" t="s">
        <v>3308</v>
      </c>
      <c r="R684"/>
      <c r="S684" s="2"/>
    </row>
    <row r="685" spans="1:19" x14ac:dyDescent="0.2">
      <c r="A685" t="s">
        <v>5152</v>
      </c>
      <c r="B685">
        <v>17175</v>
      </c>
      <c r="C685">
        <v>50</v>
      </c>
      <c r="D685" t="str">
        <f t="shared" si="41"/>
        <v>05000US17175</v>
      </c>
      <c r="E685" t="s">
        <v>706</v>
      </c>
      <c r="F685" t="str">
        <f t="shared" si="42"/>
        <v>Stark</v>
      </c>
      <c r="G685" t="str">
        <f t="shared" si="43"/>
        <v>Illinois</v>
      </c>
      <c r="H685">
        <v>5994</v>
      </c>
      <c r="I685">
        <v>5994</v>
      </c>
      <c r="J685">
        <v>5969</v>
      </c>
      <c r="K685">
        <v>5840</v>
      </c>
      <c r="L685">
        <v>5937</v>
      </c>
      <c r="M685">
        <v>5886</v>
      </c>
      <c r="N685">
        <v>5836</v>
      </c>
      <c r="O685">
        <v>5764</v>
      </c>
      <c r="P685" s="2">
        <v>5776</v>
      </c>
      <c r="Q685" s="1" t="s">
        <v>3308</v>
      </c>
      <c r="R685"/>
      <c r="S685" s="2"/>
    </row>
    <row r="686" spans="1:19" x14ac:dyDescent="0.2">
      <c r="A686" t="s">
        <v>5153</v>
      </c>
      <c r="B686">
        <v>17177</v>
      </c>
      <c r="C686">
        <v>50</v>
      </c>
      <c r="D686" t="str">
        <f t="shared" si="41"/>
        <v>05000US17177</v>
      </c>
      <c r="E686" t="s">
        <v>707</v>
      </c>
      <c r="F686" t="str">
        <f t="shared" si="42"/>
        <v>Stephenson</v>
      </c>
      <c r="G686" t="str">
        <f t="shared" si="43"/>
        <v>Illinois</v>
      </c>
      <c r="H686">
        <v>47711</v>
      </c>
      <c r="I686">
        <v>47711</v>
      </c>
      <c r="J686">
        <v>47657</v>
      </c>
      <c r="K686">
        <v>47365</v>
      </c>
      <c r="L686">
        <v>46938</v>
      </c>
      <c r="M686">
        <v>46721</v>
      </c>
      <c r="N686">
        <v>46339</v>
      </c>
      <c r="O686">
        <v>45791</v>
      </c>
      <c r="P686" s="2">
        <v>45624</v>
      </c>
      <c r="Q686" s="1" t="s">
        <v>3308</v>
      </c>
      <c r="R686"/>
      <c r="S686" s="2"/>
    </row>
    <row r="687" spans="1:19" x14ac:dyDescent="0.2">
      <c r="A687" t="s">
        <v>5154</v>
      </c>
      <c r="B687">
        <v>17179</v>
      </c>
      <c r="C687">
        <v>50</v>
      </c>
      <c r="D687" t="str">
        <f t="shared" si="41"/>
        <v>05000US17179</v>
      </c>
      <c r="E687" t="s">
        <v>708</v>
      </c>
      <c r="F687" t="str">
        <f t="shared" si="42"/>
        <v>Tazewell</v>
      </c>
      <c r="G687" t="str">
        <f t="shared" si="43"/>
        <v>Illinois</v>
      </c>
      <c r="H687">
        <v>135394</v>
      </c>
      <c r="I687">
        <v>135394</v>
      </c>
      <c r="J687">
        <v>135478</v>
      </c>
      <c r="K687">
        <v>135776</v>
      </c>
      <c r="L687">
        <v>136111</v>
      </c>
      <c r="M687">
        <v>136203</v>
      </c>
      <c r="N687">
        <v>135567</v>
      </c>
      <c r="O687">
        <v>134735</v>
      </c>
      <c r="P687" s="2">
        <v>134385</v>
      </c>
      <c r="Q687" s="1" t="s">
        <v>3308</v>
      </c>
      <c r="R687"/>
      <c r="S687" s="2"/>
    </row>
    <row r="688" spans="1:19" x14ac:dyDescent="0.2">
      <c r="A688" t="s">
        <v>5155</v>
      </c>
      <c r="B688">
        <v>17181</v>
      </c>
      <c r="C688">
        <v>50</v>
      </c>
      <c r="D688" t="str">
        <f t="shared" si="41"/>
        <v>05000US17181</v>
      </c>
      <c r="E688" t="s">
        <v>709</v>
      </c>
      <c r="F688" t="str">
        <f t="shared" si="42"/>
        <v>Union</v>
      </c>
      <c r="G688" t="str">
        <f t="shared" si="43"/>
        <v>Illinois</v>
      </c>
      <c r="H688">
        <v>17808</v>
      </c>
      <c r="I688">
        <v>17808</v>
      </c>
      <c r="J688">
        <v>17746</v>
      </c>
      <c r="K688">
        <v>17696</v>
      </c>
      <c r="L688">
        <v>17639</v>
      </c>
      <c r="M688">
        <v>17577</v>
      </c>
      <c r="N688">
        <v>17463</v>
      </c>
      <c r="O688">
        <v>17399</v>
      </c>
      <c r="P688" s="2">
        <v>17212</v>
      </c>
      <c r="Q688" s="1" t="s">
        <v>3308</v>
      </c>
      <c r="R688"/>
      <c r="S688" s="2"/>
    </row>
    <row r="689" spans="1:20" x14ac:dyDescent="0.2">
      <c r="A689" t="s">
        <v>5156</v>
      </c>
      <c r="B689">
        <v>17183</v>
      </c>
      <c r="C689">
        <v>50</v>
      </c>
      <c r="D689" t="str">
        <f t="shared" si="41"/>
        <v>05000US17183</v>
      </c>
      <c r="E689" t="s">
        <v>710</v>
      </c>
      <c r="F689" t="str">
        <f t="shared" si="42"/>
        <v>Vermilion</v>
      </c>
      <c r="G689" t="str">
        <f t="shared" si="43"/>
        <v>Illinois</v>
      </c>
      <c r="H689">
        <v>81625</v>
      </c>
      <c r="I689">
        <v>81625</v>
      </c>
      <c r="J689">
        <v>81617</v>
      </c>
      <c r="K689">
        <v>81380</v>
      </c>
      <c r="L689">
        <v>80774</v>
      </c>
      <c r="M689">
        <v>80495</v>
      </c>
      <c r="N689">
        <v>79695</v>
      </c>
      <c r="O689">
        <v>78990</v>
      </c>
      <c r="P689" s="2">
        <v>78111</v>
      </c>
      <c r="Q689" s="1" t="s">
        <v>3308</v>
      </c>
      <c r="R689"/>
      <c r="S689" s="2"/>
    </row>
    <row r="690" spans="1:20" x14ac:dyDescent="0.2">
      <c r="A690" t="s">
        <v>5157</v>
      </c>
      <c r="B690">
        <v>17185</v>
      </c>
      <c r="C690">
        <v>50</v>
      </c>
      <c r="D690" t="str">
        <f t="shared" si="41"/>
        <v>05000US17185</v>
      </c>
      <c r="E690" t="s">
        <v>711</v>
      </c>
      <c r="F690" t="str">
        <f t="shared" si="42"/>
        <v>Wabash</v>
      </c>
      <c r="G690" t="str">
        <f t="shared" si="43"/>
        <v>Illinois</v>
      </c>
      <c r="H690">
        <v>11947</v>
      </c>
      <c r="I690">
        <v>11947</v>
      </c>
      <c r="J690">
        <v>11907</v>
      </c>
      <c r="K690">
        <v>11819</v>
      </c>
      <c r="L690">
        <v>11722</v>
      </c>
      <c r="M690">
        <v>11628</v>
      </c>
      <c r="N690">
        <v>11541</v>
      </c>
      <c r="O690">
        <v>11554</v>
      </c>
      <c r="P690" s="2">
        <v>11492</v>
      </c>
      <c r="Q690" s="10" t="s">
        <v>3304</v>
      </c>
      <c r="R690"/>
      <c r="S690" s="2"/>
    </row>
    <row r="691" spans="1:20" x14ac:dyDescent="0.2">
      <c r="A691" t="s">
        <v>5158</v>
      </c>
      <c r="B691">
        <v>17187</v>
      </c>
      <c r="C691">
        <v>50</v>
      </c>
      <c r="D691" t="str">
        <f t="shared" si="41"/>
        <v>05000US17187</v>
      </c>
      <c r="E691" t="s">
        <v>712</v>
      </c>
      <c r="F691" t="str">
        <f t="shared" si="42"/>
        <v>Warren</v>
      </c>
      <c r="G691" t="str">
        <f t="shared" si="43"/>
        <v>Illinois</v>
      </c>
      <c r="H691">
        <v>17707</v>
      </c>
      <c r="I691">
        <v>17710</v>
      </c>
      <c r="J691">
        <v>17712</v>
      </c>
      <c r="K691">
        <v>17842</v>
      </c>
      <c r="L691">
        <v>17736</v>
      </c>
      <c r="M691">
        <v>17627</v>
      </c>
      <c r="N691">
        <v>17809</v>
      </c>
      <c r="O691">
        <v>17507</v>
      </c>
      <c r="P691" s="2">
        <v>17378</v>
      </c>
      <c r="Q691" s="1" t="s">
        <v>3308</v>
      </c>
      <c r="R691"/>
      <c r="S691" s="2"/>
    </row>
    <row r="692" spans="1:20" x14ac:dyDescent="0.2">
      <c r="A692" t="s">
        <v>5159</v>
      </c>
      <c r="B692">
        <v>17189</v>
      </c>
      <c r="C692">
        <v>50</v>
      </c>
      <c r="D692" t="str">
        <f t="shared" si="41"/>
        <v>05000US17189</v>
      </c>
      <c r="E692" t="s">
        <v>713</v>
      </c>
      <c r="F692" t="str">
        <f t="shared" si="42"/>
        <v>Washington</v>
      </c>
      <c r="G692" t="str">
        <f t="shared" si="43"/>
        <v>Illinois</v>
      </c>
      <c r="H692">
        <v>14716</v>
      </c>
      <c r="I692">
        <v>14716</v>
      </c>
      <c r="J692">
        <v>14699</v>
      </c>
      <c r="K692">
        <v>14602</v>
      </c>
      <c r="L692">
        <v>14618</v>
      </c>
      <c r="M692">
        <v>14432</v>
      </c>
      <c r="N692">
        <v>14394</v>
      </c>
      <c r="O692">
        <v>14246</v>
      </c>
      <c r="P692" s="2">
        <v>14154</v>
      </c>
      <c r="Q692" s="1" t="s">
        <v>3308</v>
      </c>
      <c r="R692"/>
      <c r="S692" s="2"/>
    </row>
    <row r="693" spans="1:20" x14ac:dyDescent="0.2">
      <c r="A693" t="s">
        <v>5160</v>
      </c>
      <c r="B693">
        <v>17191</v>
      </c>
      <c r="C693">
        <v>50</v>
      </c>
      <c r="D693" t="str">
        <f t="shared" si="41"/>
        <v>05000US17191</v>
      </c>
      <c r="E693" t="s">
        <v>714</v>
      </c>
      <c r="F693" t="str">
        <f t="shared" si="42"/>
        <v>Wayne</v>
      </c>
      <c r="G693" t="str">
        <f t="shared" si="43"/>
        <v>Illinois</v>
      </c>
      <c r="H693">
        <v>16760</v>
      </c>
      <c r="I693">
        <v>16760</v>
      </c>
      <c r="J693">
        <v>16747</v>
      </c>
      <c r="K693">
        <v>16630</v>
      </c>
      <c r="L693">
        <v>16624</v>
      </c>
      <c r="M693">
        <v>16608</v>
      </c>
      <c r="N693">
        <v>16532</v>
      </c>
      <c r="O693">
        <v>16427</v>
      </c>
      <c r="P693" s="2">
        <v>16396</v>
      </c>
      <c r="Q693" s="10" t="s">
        <v>3304</v>
      </c>
      <c r="R693"/>
      <c r="S693" s="2"/>
    </row>
    <row r="694" spans="1:20" x14ac:dyDescent="0.2">
      <c r="A694" t="s">
        <v>5161</v>
      </c>
      <c r="B694">
        <v>17193</v>
      </c>
      <c r="C694">
        <v>50</v>
      </c>
      <c r="D694" t="str">
        <f t="shared" si="41"/>
        <v>05000US17193</v>
      </c>
      <c r="E694" t="s">
        <v>715</v>
      </c>
      <c r="F694" t="str">
        <f t="shared" si="42"/>
        <v>White</v>
      </c>
      <c r="G694" t="str">
        <f t="shared" si="43"/>
        <v>Illinois</v>
      </c>
      <c r="H694">
        <v>14665</v>
      </c>
      <c r="I694">
        <v>14665</v>
      </c>
      <c r="J694">
        <v>14611</v>
      </c>
      <c r="K694">
        <v>14596</v>
      </c>
      <c r="L694">
        <v>14562</v>
      </c>
      <c r="M694">
        <v>14502</v>
      </c>
      <c r="N694">
        <v>14343</v>
      </c>
      <c r="O694">
        <v>14349</v>
      </c>
      <c r="P694" s="2">
        <v>14292</v>
      </c>
      <c r="Q694" s="10" t="s">
        <v>3304</v>
      </c>
      <c r="R694"/>
      <c r="S694" s="2"/>
    </row>
    <row r="695" spans="1:20" x14ac:dyDescent="0.2">
      <c r="A695" t="s">
        <v>5162</v>
      </c>
      <c r="B695">
        <v>17195</v>
      </c>
      <c r="C695">
        <v>50</v>
      </c>
      <c r="D695" t="str">
        <f t="shared" si="41"/>
        <v>05000US17195</v>
      </c>
      <c r="E695" t="s">
        <v>716</v>
      </c>
      <c r="F695" t="str">
        <f t="shared" si="42"/>
        <v>Whiteside</v>
      </c>
      <c r="G695" t="str">
        <f t="shared" si="43"/>
        <v>Illinois</v>
      </c>
      <c r="H695">
        <v>58498</v>
      </c>
      <c r="I695">
        <v>58498</v>
      </c>
      <c r="J695">
        <v>58495</v>
      </c>
      <c r="K695">
        <v>58235</v>
      </c>
      <c r="L695">
        <v>57786</v>
      </c>
      <c r="M695">
        <v>57446</v>
      </c>
      <c r="N695">
        <v>57046</v>
      </c>
      <c r="O695">
        <v>56963</v>
      </c>
      <c r="P695" s="2">
        <v>56536</v>
      </c>
      <c r="Q695" s="1" t="s">
        <v>3308</v>
      </c>
      <c r="R695"/>
      <c r="S695" s="2"/>
    </row>
    <row r="696" spans="1:20" x14ac:dyDescent="0.2">
      <c r="A696" t="s">
        <v>5163</v>
      </c>
      <c r="B696">
        <v>17197</v>
      </c>
      <c r="C696">
        <v>50</v>
      </c>
      <c r="D696" t="str">
        <f t="shared" si="41"/>
        <v>05000US17197</v>
      </c>
      <c r="E696" t="s">
        <v>717</v>
      </c>
      <c r="F696" t="str">
        <f t="shared" si="42"/>
        <v>Will</v>
      </c>
      <c r="G696" t="str">
        <f t="shared" si="43"/>
        <v>Illinois</v>
      </c>
      <c r="H696">
        <v>677560</v>
      </c>
      <c r="I696">
        <v>677544</v>
      </c>
      <c r="J696">
        <v>678914</v>
      </c>
      <c r="K696">
        <v>680501</v>
      </c>
      <c r="L696">
        <v>682091</v>
      </c>
      <c r="M696">
        <v>683474</v>
      </c>
      <c r="N696">
        <v>685109</v>
      </c>
      <c r="O696">
        <v>686687</v>
      </c>
      <c r="P696" s="2">
        <v>689529</v>
      </c>
      <c r="Q696" s="10" t="s">
        <v>3476</v>
      </c>
      <c r="R696"/>
      <c r="S696" s="2"/>
    </row>
    <row r="697" spans="1:20" x14ac:dyDescent="0.2">
      <c r="A697" t="s">
        <v>5164</v>
      </c>
      <c r="B697">
        <v>17199</v>
      </c>
      <c r="C697">
        <v>50</v>
      </c>
      <c r="D697" t="str">
        <f t="shared" si="41"/>
        <v>05000US17199</v>
      </c>
      <c r="E697" t="s">
        <v>718</v>
      </c>
      <c r="F697" t="str">
        <f t="shared" si="42"/>
        <v>Williamson</v>
      </c>
      <c r="G697" t="str">
        <f t="shared" si="43"/>
        <v>Illinois</v>
      </c>
      <c r="H697">
        <v>66357</v>
      </c>
      <c r="I697">
        <v>66362</v>
      </c>
      <c r="J697">
        <v>66438</v>
      </c>
      <c r="K697">
        <v>66741</v>
      </c>
      <c r="L697">
        <v>66793</v>
      </c>
      <c r="M697">
        <v>67387</v>
      </c>
      <c r="N697">
        <v>67350</v>
      </c>
      <c r="O697">
        <v>67589</v>
      </c>
      <c r="P697" s="2">
        <v>67560</v>
      </c>
      <c r="Q697" s="1" t="s">
        <v>3308</v>
      </c>
      <c r="R697"/>
      <c r="S697" s="2"/>
    </row>
    <row r="698" spans="1:20" x14ac:dyDescent="0.2">
      <c r="A698" t="s">
        <v>5165</v>
      </c>
      <c r="B698">
        <v>17201</v>
      </c>
      <c r="C698">
        <v>50</v>
      </c>
      <c r="D698" t="str">
        <f t="shared" si="41"/>
        <v>05000US17201</v>
      </c>
      <c r="E698" t="s">
        <v>719</v>
      </c>
      <c r="F698" t="str">
        <f t="shared" si="42"/>
        <v>Winnebago</v>
      </c>
      <c r="G698" t="str">
        <f t="shared" si="43"/>
        <v>Illinois</v>
      </c>
      <c r="H698">
        <v>295266</v>
      </c>
      <c r="I698">
        <v>295264</v>
      </c>
      <c r="J698">
        <v>295106</v>
      </c>
      <c r="K698">
        <v>293620</v>
      </c>
      <c r="L698">
        <v>291934</v>
      </c>
      <c r="M698">
        <v>290868</v>
      </c>
      <c r="N698">
        <v>288639</v>
      </c>
      <c r="O698">
        <v>287168</v>
      </c>
      <c r="P698" s="2">
        <v>285873</v>
      </c>
      <c r="Q698" s="1" t="s">
        <v>3308</v>
      </c>
      <c r="R698"/>
      <c r="S698" s="2"/>
    </row>
    <row r="699" spans="1:20" x14ac:dyDescent="0.2">
      <c r="A699" t="s">
        <v>5166</v>
      </c>
      <c r="B699">
        <v>17203</v>
      </c>
      <c r="C699">
        <v>50</v>
      </c>
      <c r="D699" t="str">
        <f t="shared" si="41"/>
        <v>05000US17203</v>
      </c>
      <c r="E699" t="s">
        <v>720</v>
      </c>
      <c r="F699" t="str">
        <f t="shared" si="42"/>
        <v>Woodford</v>
      </c>
      <c r="G699" t="str">
        <f t="shared" si="43"/>
        <v>Illinois</v>
      </c>
      <c r="H699">
        <v>38664</v>
      </c>
      <c r="I699">
        <v>38664</v>
      </c>
      <c r="J699">
        <v>38657</v>
      </c>
      <c r="K699">
        <v>38924</v>
      </c>
      <c r="L699">
        <v>38943</v>
      </c>
      <c r="M699">
        <v>39171</v>
      </c>
      <c r="N699">
        <v>39204</v>
      </c>
      <c r="O699">
        <v>39158</v>
      </c>
      <c r="P699" s="2">
        <v>39140</v>
      </c>
      <c r="Q699" s="1" t="s">
        <v>3308</v>
      </c>
      <c r="R699"/>
      <c r="S699" s="2"/>
    </row>
    <row r="700" spans="1:20" x14ac:dyDescent="0.2">
      <c r="A700" t="s">
        <v>5167</v>
      </c>
      <c r="B700">
        <v>18001</v>
      </c>
      <c r="C700">
        <v>50</v>
      </c>
      <c r="D700" t="str">
        <f t="shared" si="41"/>
        <v>05000US18001</v>
      </c>
      <c r="E700" t="s">
        <v>721</v>
      </c>
      <c r="F700" t="str">
        <f t="shared" si="42"/>
        <v>Adams</v>
      </c>
      <c r="G700" t="str">
        <f t="shared" si="43"/>
        <v>Indiana</v>
      </c>
      <c r="H700">
        <v>34387</v>
      </c>
      <c r="I700">
        <v>34387</v>
      </c>
      <c r="J700">
        <v>34455</v>
      </c>
      <c r="K700">
        <v>34384</v>
      </c>
      <c r="L700">
        <v>34439</v>
      </c>
      <c r="M700">
        <v>34664</v>
      </c>
      <c r="N700">
        <v>34764</v>
      </c>
      <c r="O700">
        <v>34967</v>
      </c>
      <c r="P700" s="2">
        <v>35232</v>
      </c>
      <c r="Q700" s="10" t="s">
        <v>3305</v>
      </c>
      <c r="S700" s="2"/>
      <c r="T700" s="2"/>
    </row>
    <row r="701" spans="1:20" x14ac:dyDescent="0.2">
      <c r="A701" t="s">
        <v>5168</v>
      </c>
      <c r="B701">
        <v>18003</v>
      </c>
      <c r="C701">
        <v>50</v>
      </c>
      <c r="D701" t="str">
        <f t="shared" si="41"/>
        <v>05000US18003</v>
      </c>
      <c r="E701" t="s">
        <v>722</v>
      </c>
      <c r="F701" t="str">
        <f t="shared" si="42"/>
        <v>Allen</v>
      </c>
      <c r="G701" t="str">
        <f t="shared" si="43"/>
        <v>Indiana</v>
      </c>
      <c r="H701">
        <v>355329</v>
      </c>
      <c r="I701">
        <v>355327</v>
      </c>
      <c r="J701">
        <v>355888</v>
      </c>
      <c r="K701">
        <v>358759</v>
      </c>
      <c r="L701">
        <v>360753</v>
      </c>
      <c r="M701">
        <v>363265</v>
      </c>
      <c r="N701">
        <v>365361</v>
      </c>
      <c r="O701">
        <v>368040</v>
      </c>
      <c r="P701" s="2">
        <v>370404</v>
      </c>
      <c r="Q701" s="10" t="s">
        <v>3305</v>
      </c>
      <c r="S701" s="2"/>
      <c r="T701" s="2"/>
    </row>
    <row r="702" spans="1:20" x14ac:dyDescent="0.2">
      <c r="A702" t="s">
        <v>5169</v>
      </c>
      <c r="B702">
        <v>18005</v>
      </c>
      <c r="C702">
        <v>50</v>
      </c>
      <c r="D702" t="str">
        <f t="shared" si="41"/>
        <v>05000US18005</v>
      </c>
      <c r="E702" t="s">
        <v>723</v>
      </c>
      <c r="F702" t="str">
        <f t="shared" si="42"/>
        <v>Bartholomew</v>
      </c>
      <c r="G702" t="str">
        <f t="shared" si="43"/>
        <v>Indiana</v>
      </c>
      <c r="H702">
        <v>76794</v>
      </c>
      <c r="I702">
        <v>76786</v>
      </c>
      <c r="J702">
        <v>76845</v>
      </c>
      <c r="K702">
        <v>77626</v>
      </c>
      <c r="L702">
        <v>78927</v>
      </c>
      <c r="M702">
        <v>79491</v>
      </c>
      <c r="N702">
        <v>80182</v>
      </c>
      <c r="O702">
        <v>81011</v>
      </c>
      <c r="P702" s="2">
        <v>81402</v>
      </c>
      <c r="Q702" s="10" t="s">
        <v>3305</v>
      </c>
      <c r="S702" s="3"/>
      <c r="T702" s="2"/>
    </row>
    <row r="703" spans="1:20" x14ac:dyDescent="0.2">
      <c r="A703" t="s">
        <v>5170</v>
      </c>
      <c r="B703">
        <v>18007</v>
      </c>
      <c r="C703">
        <v>50</v>
      </c>
      <c r="D703" t="str">
        <f t="shared" si="41"/>
        <v>05000US18007</v>
      </c>
      <c r="E703" t="s">
        <v>724</v>
      </c>
      <c r="F703" t="str">
        <f t="shared" si="42"/>
        <v>Benton</v>
      </c>
      <c r="G703" t="str">
        <f t="shared" si="43"/>
        <v>Indiana</v>
      </c>
      <c r="H703">
        <v>8854</v>
      </c>
      <c r="I703">
        <v>8836</v>
      </c>
      <c r="J703">
        <v>8855</v>
      </c>
      <c r="K703">
        <v>8861</v>
      </c>
      <c r="L703">
        <v>8812</v>
      </c>
      <c r="M703">
        <v>8722</v>
      </c>
      <c r="N703">
        <v>8689</v>
      </c>
      <c r="O703">
        <v>8674</v>
      </c>
      <c r="P703" s="2">
        <v>8650</v>
      </c>
      <c r="Q703" s="10" t="s">
        <v>3271</v>
      </c>
      <c r="S703" s="3"/>
      <c r="T703" s="2"/>
    </row>
    <row r="704" spans="1:20" x14ac:dyDescent="0.2">
      <c r="A704" t="s">
        <v>5171</v>
      </c>
      <c r="B704">
        <v>18009</v>
      </c>
      <c r="C704">
        <v>50</v>
      </c>
      <c r="D704" t="str">
        <f t="shared" si="41"/>
        <v>05000US18009</v>
      </c>
      <c r="E704" t="s">
        <v>725</v>
      </c>
      <c r="F704" t="str">
        <f t="shared" si="42"/>
        <v>Blackford</v>
      </c>
      <c r="G704" t="str">
        <f t="shared" si="43"/>
        <v>Indiana</v>
      </c>
      <c r="H704">
        <v>12766</v>
      </c>
      <c r="I704">
        <v>12766</v>
      </c>
      <c r="J704">
        <v>12751</v>
      </c>
      <c r="K704">
        <v>12661</v>
      </c>
      <c r="L704">
        <v>12535</v>
      </c>
      <c r="M704">
        <v>12470</v>
      </c>
      <c r="N704">
        <v>12379</v>
      </c>
      <c r="O704">
        <v>12287</v>
      </c>
      <c r="P704" s="2">
        <v>12149</v>
      </c>
      <c r="Q704" s="10" t="s">
        <v>3305</v>
      </c>
    </row>
    <row r="705" spans="1:20" x14ac:dyDescent="0.2">
      <c r="A705" t="s">
        <v>5172</v>
      </c>
      <c r="B705">
        <v>18011</v>
      </c>
      <c r="C705">
        <v>50</v>
      </c>
      <c r="D705" t="str">
        <f t="shared" si="41"/>
        <v>05000US18011</v>
      </c>
      <c r="E705" t="s">
        <v>726</v>
      </c>
      <c r="F705" t="str">
        <f t="shared" si="42"/>
        <v>Boone</v>
      </c>
      <c r="G705" t="str">
        <f t="shared" si="43"/>
        <v>Indiana</v>
      </c>
      <c r="H705">
        <v>56640</v>
      </c>
      <c r="I705">
        <v>56638</v>
      </c>
      <c r="J705">
        <v>56846</v>
      </c>
      <c r="K705">
        <v>57885</v>
      </c>
      <c r="L705">
        <v>59070</v>
      </c>
      <c r="M705">
        <v>60479</v>
      </c>
      <c r="N705">
        <v>61820</v>
      </c>
      <c r="O705">
        <v>63400</v>
      </c>
      <c r="P705" s="2">
        <v>64653</v>
      </c>
      <c r="Q705" s="10" t="s">
        <v>3308</v>
      </c>
    </row>
    <row r="706" spans="1:20" x14ac:dyDescent="0.2">
      <c r="A706" t="s">
        <v>5173</v>
      </c>
      <c r="B706">
        <v>18013</v>
      </c>
      <c r="C706">
        <v>50</v>
      </c>
      <c r="D706" t="str">
        <f t="shared" si="41"/>
        <v>05000US18013</v>
      </c>
      <c r="E706" t="s">
        <v>727</v>
      </c>
      <c r="F706" t="str">
        <f t="shared" si="42"/>
        <v>Brown</v>
      </c>
      <c r="G706" t="str">
        <f t="shared" si="43"/>
        <v>Indiana</v>
      </c>
      <c r="H706">
        <v>15242</v>
      </c>
      <c r="I706">
        <v>15245</v>
      </c>
      <c r="J706">
        <v>15204</v>
      </c>
      <c r="K706">
        <v>15065</v>
      </c>
      <c r="L706">
        <v>15051</v>
      </c>
      <c r="M706">
        <v>15031</v>
      </c>
      <c r="N706">
        <v>14911</v>
      </c>
      <c r="O706">
        <v>14919</v>
      </c>
      <c r="P706" s="2">
        <v>14912</v>
      </c>
      <c r="Q706" s="10" t="s">
        <v>3305</v>
      </c>
    </row>
    <row r="707" spans="1:20" x14ac:dyDescent="0.2">
      <c r="A707" t="s">
        <v>5174</v>
      </c>
      <c r="B707">
        <v>18015</v>
      </c>
      <c r="C707">
        <v>50</v>
      </c>
      <c r="D707" t="str">
        <f t="shared" ref="D707:D770" si="44">_xlfn.CONCAT("05000US",TEXT(B707,"00000"))</f>
        <v>05000US18015</v>
      </c>
      <c r="E707" t="s">
        <v>728</v>
      </c>
      <c r="F707" t="str">
        <f t="shared" si="42"/>
        <v>Carroll</v>
      </c>
      <c r="G707" t="str">
        <f t="shared" si="43"/>
        <v>Indiana</v>
      </c>
      <c r="H707">
        <v>20155</v>
      </c>
      <c r="I707">
        <v>20159</v>
      </c>
      <c r="J707">
        <v>20182</v>
      </c>
      <c r="K707">
        <v>20095</v>
      </c>
      <c r="L707">
        <v>20129</v>
      </c>
      <c r="M707">
        <v>20110</v>
      </c>
      <c r="N707">
        <v>19937</v>
      </c>
      <c r="O707">
        <v>19890</v>
      </c>
      <c r="P707" s="2">
        <v>19970</v>
      </c>
      <c r="Q707" s="10" t="s">
        <v>3271</v>
      </c>
    </row>
    <row r="708" spans="1:20" x14ac:dyDescent="0.2">
      <c r="A708" t="s">
        <v>5175</v>
      </c>
      <c r="B708">
        <v>18017</v>
      </c>
      <c r="C708">
        <v>50</v>
      </c>
      <c r="D708" t="str">
        <f t="shared" si="44"/>
        <v>05000US18017</v>
      </c>
      <c r="E708" t="s">
        <v>729</v>
      </c>
      <c r="F708" t="str">
        <f t="shared" ref="F708:F771" si="45">MID(MID(E708,1,FIND(",",E708)-1),1,FIND(" County",MID(E708,1,FIND(",",E708)-1))-1)</f>
        <v>Cass</v>
      </c>
      <c r="G708" t="str">
        <f t="shared" ref="G708:G771" si="46">MID(E708,FIND(",",E708)+2,9999)</f>
        <v>Indiana</v>
      </c>
      <c r="H708">
        <v>38966</v>
      </c>
      <c r="I708">
        <v>38966</v>
      </c>
      <c r="J708">
        <v>38975</v>
      </c>
      <c r="K708">
        <v>38876</v>
      </c>
      <c r="L708">
        <v>38710</v>
      </c>
      <c r="M708">
        <v>38504</v>
      </c>
      <c r="N708">
        <v>38381</v>
      </c>
      <c r="O708">
        <v>38078</v>
      </c>
      <c r="P708" s="2">
        <v>37946</v>
      </c>
      <c r="Q708" s="10" t="s">
        <v>3271</v>
      </c>
    </row>
    <row r="709" spans="1:20" x14ac:dyDescent="0.2">
      <c r="A709" t="s">
        <v>5176</v>
      </c>
      <c r="B709">
        <v>18019</v>
      </c>
      <c r="C709">
        <v>50</v>
      </c>
      <c r="D709" t="str">
        <f t="shared" si="44"/>
        <v>05000US18019</v>
      </c>
      <c r="E709" t="s">
        <v>730</v>
      </c>
      <c r="F709" t="str">
        <f t="shared" si="45"/>
        <v>Clark</v>
      </c>
      <c r="G709" t="str">
        <f t="shared" si="46"/>
        <v>Indiana</v>
      </c>
      <c r="H709">
        <v>110232</v>
      </c>
      <c r="I709">
        <v>110234</v>
      </c>
      <c r="J709">
        <v>110560</v>
      </c>
      <c r="K709">
        <v>111538</v>
      </c>
      <c r="L709">
        <v>111912</v>
      </c>
      <c r="M709">
        <v>112746</v>
      </c>
      <c r="N709">
        <v>114185</v>
      </c>
      <c r="O709">
        <v>115090</v>
      </c>
      <c r="P709" s="2">
        <v>116031</v>
      </c>
      <c r="Q709" s="10" t="s">
        <v>3304</v>
      </c>
      <c r="S709" s="3"/>
      <c r="T709" s="2"/>
    </row>
    <row r="710" spans="1:20" x14ac:dyDescent="0.2">
      <c r="A710" t="s">
        <v>5177</v>
      </c>
      <c r="B710">
        <v>18021</v>
      </c>
      <c r="C710">
        <v>50</v>
      </c>
      <c r="D710" t="str">
        <f t="shared" si="44"/>
        <v>05000US18021</v>
      </c>
      <c r="E710" t="s">
        <v>731</v>
      </c>
      <c r="F710" t="str">
        <f t="shared" si="45"/>
        <v>Clay</v>
      </c>
      <c r="G710" t="str">
        <f t="shared" si="46"/>
        <v>Indiana</v>
      </c>
      <c r="H710">
        <v>26890</v>
      </c>
      <c r="I710">
        <v>26887</v>
      </c>
      <c r="J710">
        <v>26851</v>
      </c>
      <c r="K710">
        <v>26882</v>
      </c>
      <c r="L710">
        <v>26825</v>
      </c>
      <c r="M710">
        <v>26734</v>
      </c>
      <c r="N710">
        <v>26486</v>
      </c>
      <c r="O710">
        <v>26485</v>
      </c>
      <c r="P710" s="2">
        <v>26309</v>
      </c>
      <c r="Q710" s="10" t="s">
        <v>3308</v>
      </c>
    </row>
    <row r="711" spans="1:20" x14ac:dyDescent="0.2">
      <c r="A711" t="s">
        <v>5178</v>
      </c>
      <c r="B711">
        <v>18023</v>
      </c>
      <c r="C711">
        <v>50</v>
      </c>
      <c r="D711" t="str">
        <f t="shared" si="44"/>
        <v>05000US18023</v>
      </c>
      <c r="E711" t="s">
        <v>732</v>
      </c>
      <c r="F711" t="str">
        <f t="shared" si="45"/>
        <v>Clinton</v>
      </c>
      <c r="G711" t="str">
        <f t="shared" si="46"/>
        <v>Indiana</v>
      </c>
      <c r="H711">
        <v>33224</v>
      </c>
      <c r="I711">
        <v>33219</v>
      </c>
      <c r="J711">
        <v>33203</v>
      </c>
      <c r="K711">
        <v>33041</v>
      </c>
      <c r="L711">
        <v>32942</v>
      </c>
      <c r="M711">
        <v>32883</v>
      </c>
      <c r="N711">
        <v>32610</v>
      </c>
      <c r="O711">
        <v>32567</v>
      </c>
      <c r="P711" s="2">
        <v>32457</v>
      </c>
      <c r="Q711" s="10" t="s">
        <v>3308</v>
      </c>
    </row>
    <row r="712" spans="1:20" x14ac:dyDescent="0.2">
      <c r="A712" t="s">
        <v>5179</v>
      </c>
      <c r="B712">
        <v>18025</v>
      </c>
      <c r="C712">
        <v>50</v>
      </c>
      <c r="D712" t="str">
        <f t="shared" si="44"/>
        <v>05000US18025</v>
      </c>
      <c r="E712" t="s">
        <v>733</v>
      </c>
      <c r="F712" t="str">
        <f t="shared" si="45"/>
        <v>Crawford</v>
      </c>
      <c r="G712" t="str">
        <f t="shared" si="46"/>
        <v>Indiana</v>
      </c>
      <c r="H712">
        <v>10713</v>
      </c>
      <c r="I712">
        <v>10713</v>
      </c>
      <c r="J712">
        <v>10716</v>
      </c>
      <c r="K712">
        <v>10606</v>
      </c>
      <c r="L712">
        <v>10650</v>
      </c>
      <c r="M712">
        <v>10584</v>
      </c>
      <c r="N712">
        <v>10628</v>
      </c>
      <c r="O712">
        <v>10510</v>
      </c>
      <c r="P712" s="2">
        <v>10539</v>
      </c>
      <c r="Q712" s="10" t="s">
        <v>3304</v>
      </c>
    </row>
    <row r="713" spans="1:20" x14ac:dyDescent="0.2">
      <c r="A713" t="s">
        <v>5180</v>
      </c>
      <c r="B713">
        <v>18027</v>
      </c>
      <c r="C713">
        <v>50</v>
      </c>
      <c r="D713" t="str">
        <f t="shared" si="44"/>
        <v>05000US18027</v>
      </c>
      <c r="E713" t="s">
        <v>734</v>
      </c>
      <c r="F713" t="str">
        <f t="shared" si="45"/>
        <v>Daviess</v>
      </c>
      <c r="G713" t="str">
        <f t="shared" si="46"/>
        <v>Indiana</v>
      </c>
      <c r="H713">
        <v>31648</v>
      </c>
      <c r="I713">
        <v>31654</v>
      </c>
      <c r="J713">
        <v>31746</v>
      </c>
      <c r="K713">
        <v>31951</v>
      </c>
      <c r="L713">
        <v>32139</v>
      </c>
      <c r="M713">
        <v>32276</v>
      </c>
      <c r="N713">
        <v>32697</v>
      </c>
      <c r="O713">
        <v>32836</v>
      </c>
      <c r="P713" s="2">
        <v>32969</v>
      </c>
      <c r="Q713" s="10" t="s">
        <v>3304</v>
      </c>
    </row>
    <row r="714" spans="1:20" x14ac:dyDescent="0.2">
      <c r="A714" t="s">
        <v>5181</v>
      </c>
      <c r="B714">
        <v>18029</v>
      </c>
      <c r="C714">
        <v>50</v>
      </c>
      <c r="D714" t="str">
        <f t="shared" si="44"/>
        <v>05000US18029</v>
      </c>
      <c r="E714" t="s">
        <v>735</v>
      </c>
      <c r="F714" t="str">
        <f t="shared" si="45"/>
        <v>Dearborn</v>
      </c>
      <c r="G714" t="str">
        <f t="shared" si="46"/>
        <v>Indiana</v>
      </c>
      <c r="H714">
        <v>50047</v>
      </c>
      <c r="I714">
        <v>50047</v>
      </c>
      <c r="J714">
        <v>50101</v>
      </c>
      <c r="K714">
        <v>50002</v>
      </c>
      <c r="L714">
        <v>49751</v>
      </c>
      <c r="M714">
        <v>49751</v>
      </c>
      <c r="N714">
        <v>49451</v>
      </c>
      <c r="O714">
        <v>49475</v>
      </c>
      <c r="P714" s="2">
        <v>49331</v>
      </c>
      <c r="Q714" s="10" t="s">
        <v>3304</v>
      </c>
    </row>
    <row r="715" spans="1:20" x14ac:dyDescent="0.2">
      <c r="A715" t="s">
        <v>5182</v>
      </c>
      <c r="B715">
        <v>18031</v>
      </c>
      <c r="C715">
        <v>50</v>
      </c>
      <c r="D715" t="str">
        <f t="shared" si="44"/>
        <v>05000US18031</v>
      </c>
      <c r="E715" t="s">
        <v>736</v>
      </c>
      <c r="F715" t="str">
        <f t="shared" si="45"/>
        <v>Decatur</v>
      </c>
      <c r="G715" t="str">
        <f t="shared" si="46"/>
        <v>Indiana</v>
      </c>
      <c r="H715">
        <v>25740</v>
      </c>
      <c r="I715">
        <v>25740</v>
      </c>
      <c r="J715">
        <v>25790</v>
      </c>
      <c r="K715">
        <v>25877</v>
      </c>
      <c r="L715">
        <v>26049</v>
      </c>
      <c r="M715">
        <v>26208</v>
      </c>
      <c r="N715">
        <v>26452</v>
      </c>
      <c r="O715">
        <v>26393</v>
      </c>
      <c r="P715" s="2">
        <v>26598</v>
      </c>
      <c r="Q715" s="10" t="s">
        <v>3305</v>
      </c>
    </row>
    <row r="716" spans="1:20" x14ac:dyDescent="0.2">
      <c r="A716" t="s">
        <v>5183</v>
      </c>
      <c r="B716">
        <v>18033</v>
      </c>
      <c r="C716">
        <v>50</v>
      </c>
      <c r="D716" t="str">
        <f t="shared" si="44"/>
        <v>05000US18033</v>
      </c>
      <c r="E716" t="s">
        <v>737</v>
      </c>
      <c r="F716" t="str">
        <f t="shared" si="45"/>
        <v>DeKalb</v>
      </c>
      <c r="G716" t="str">
        <f t="shared" si="46"/>
        <v>Indiana</v>
      </c>
      <c r="H716">
        <v>42223</v>
      </c>
      <c r="I716">
        <v>42223</v>
      </c>
      <c r="J716">
        <v>42295</v>
      </c>
      <c r="K716">
        <v>42457</v>
      </c>
      <c r="L716">
        <v>42304</v>
      </c>
      <c r="M716">
        <v>42376</v>
      </c>
      <c r="N716">
        <v>42461</v>
      </c>
      <c r="O716">
        <v>42557</v>
      </c>
      <c r="P716" s="2">
        <v>42746</v>
      </c>
      <c r="Q716" s="10" t="s">
        <v>3305</v>
      </c>
    </row>
    <row r="717" spans="1:20" x14ac:dyDescent="0.2">
      <c r="A717" t="s">
        <v>5184</v>
      </c>
      <c r="B717">
        <v>18035</v>
      </c>
      <c r="C717">
        <v>50</v>
      </c>
      <c r="D717" t="str">
        <f t="shared" si="44"/>
        <v>05000US18035</v>
      </c>
      <c r="E717" t="s">
        <v>738</v>
      </c>
      <c r="F717" t="str">
        <f t="shared" si="45"/>
        <v>Delaware</v>
      </c>
      <c r="G717" t="str">
        <f t="shared" si="46"/>
        <v>Indiana</v>
      </c>
      <c r="H717">
        <v>117671</v>
      </c>
      <c r="I717">
        <v>117671</v>
      </c>
      <c r="J717">
        <v>117690</v>
      </c>
      <c r="K717">
        <v>117872</v>
      </c>
      <c r="L717">
        <v>117090</v>
      </c>
      <c r="M717">
        <v>116989</v>
      </c>
      <c r="N717">
        <v>116612</v>
      </c>
      <c r="O717">
        <v>116019</v>
      </c>
      <c r="P717" s="2">
        <v>115603</v>
      </c>
      <c r="Q717" s="10" t="s">
        <v>3305</v>
      </c>
    </row>
    <row r="718" spans="1:20" x14ac:dyDescent="0.2">
      <c r="A718" t="s">
        <v>5185</v>
      </c>
      <c r="B718">
        <v>18037</v>
      </c>
      <c r="C718">
        <v>50</v>
      </c>
      <c r="D718" t="str">
        <f t="shared" si="44"/>
        <v>05000US18037</v>
      </c>
      <c r="E718" t="s">
        <v>739</v>
      </c>
      <c r="F718" t="str">
        <f t="shared" si="45"/>
        <v>Dubois</v>
      </c>
      <c r="G718" t="str">
        <f t="shared" si="46"/>
        <v>Indiana</v>
      </c>
      <c r="H718">
        <v>41889</v>
      </c>
      <c r="I718">
        <v>41889</v>
      </c>
      <c r="J718">
        <v>41906</v>
      </c>
      <c r="K718">
        <v>42195</v>
      </c>
      <c r="L718">
        <v>42090</v>
      </c>
      <c r="M718">
        <v>42320</v>
      </c>
      <c r="N718">
        <v>42341</v>
      </c>
      <c r="O718">
        <v>42421</v>
      </c>
      <c r="P718" s="2">
        <v>42552</v>
      </c>
      <c r="Q718" s="10" t="s">
        <v>3304</v>
      </c>
    </row>
    <row r="719" spans="1:20" x14ac:dyDescent="0.2">
      <c r="A719" t="s">
        <v>5186</v>
      </c>
      <c r="B719">
        <v>18039</v>
      </c>
      <c r="C719">
        <v>50</v>
      </c>
      <c r="D719" t="str">
        <f t="shared" si="44"/>
        <v>05000US18039</v>
      </c>
      <c r="E719" t="s">
        <v>740</v>
      </c>
      <c r="F719" t="str">
        <f t="shared" si="45"/>
        <v>Elkhart</v>
      </c>
      <c r="G719" t="str">
        <f t="shared" si="46"/>
        <v>Indiana</v>
      </c>
      <c r="H719">
        <v>197559</v>
      </c>
      <c r="I719">
        <v>197561</v>
      </c>
      <c r="J719">
        <v>197473</v>
      </c>
      <c r="K719">
        <v>198495</v>
      </c>
      <c r="L719">
        <v>199172</v>
      </c>
      <c r="M719">
        <v>200354</v>
      </c>
      <c r="N719">
        <v>201609</v>
      </c>
      <c r="O719">
        <v>203284</v>
      </c>
      <c r="P719" s="2">
        <v>203781</v>
      </c>
      <c r="Q719" s="10" t="s">
        <v>3271</v>
      </c>
    </row>
    <row r="720" spans="1:20" x14ac:dyDescent="0.2">
      <c r="A720" t="s">
        <v>5187</v>
      </c>
      <c r="B720">
        <v>18041</v>
      </c>
      <c r="C720">
        <v>50</v>
      </c>
      <c r="D720" t="str">
        <f t="shared" si="44"/>
        <v>05000US18041</v>
      </c>
      <c r="E720" t="s">
        <v>741</v>
      </c>
      <c r="F720" t="str">
        <f t="shared" si="45"/>
        <v>Fayette</v>
      </c>
      <c r="G720" t="str">
        <f t="shared" si="46"/>
        <v>Indiana</v>
      </c>
      <c r="H720">
        <v>24277</v>
      </c>
      <c r="I720">
        <v>24302</v>
      </c>
      <c r="J720">
        <v>24334</v>
      </c>
      <c r="K720">
        <v>24154</v>
      </c>
      <c r="L720">
        <v>23953</v>
      </c>
      <c r="M720">
        <v>23850</v>
      </c>
      <c r="N720">
        <v>23479</v>
      </c>
      <c r="O720">
        <v>23426</v>
      </c>
      <c r="P720" s="2">
        <v>23331</v>
      </c>
      <c r="Q720" s="10" t="s">
        <v>3305</v>
      </c>
    </row>
    <row r="721" spans="1:19" x14ac:dyDescent="0.2">
      <c r="A721" t="s">
        <v>5188</v>
      </c>
      <c r="B721">
        <v>18043</v>
      </c>
      <c r="C721">
        <v>50</v>
      </c>
      <c r="D721" t="str">
        <f t="shared" si="44"/>
        <v>05000US18043</v>
      </c>
      <c r="E721" t="s">
        <v>742</v>
      </c>
      <c r="F721" t="str">
        <f t="shared" si="45"/>
        <v>Floyd</v>
      </c>
      <c r="G721" t="str">
        <f t="shared" si="46"/>
        <v>Indiana</v>
      </c>
      <c r="H721">
        <v>74578</v>
      </c>
      <c r="I721">
        <v>74578</v>
      </c>
      <c r="J721">
        <v>74706</v>
      </c>
      <c r="K721">
        <v>75030</v>
      </c>
      <c r="L721">
        <v>75344</v>
      </c>
      <c r="M721">
        <v>76099</v>
      </c>
      <c r="N721">
        <v>76257</v>
      </c>
      <c r="O721">
        <v>76761</v>
      </c>
      <c r="P721" s="2">
        <v>76990</v>
      </c>
      <c r="Q721" s="10" t="s">
        <v>3308</v>
      </c>
    </row>
    <row r="722" spans="1:19" x14ac:dyDescent="0.2">
      <c r="A722" t="s">
        <v>5189</v>
      </c>
      <c r="B722">
        <v>18045</v>
      </c>
      <c r="C722">
        <v>50</v>
      </c>
      <c r="D722" t="str">
        <f t="shared" si="44"/>
        <v>05000US18045</v>
      </c>
      <c r="E722" t="s">
        <v>743</v>
      </c>
      <c r="F722" t="str">
        <f t="shared" si="45"/>
        <v>Fountain</v>
      </c>
      <c r="G722" t="str">
        <f t="shared" si="46"/>
        <v>Indiana</v>
      </c>
      <c r="H722">
        <v>17240</v>
      </c>
      <c r="I722">
        <v>17238</v>
      </c>
      <c r="J722">
        <v>17272</v>
      </c>
      <c r="K722">
        <v>17135</v>
      </c>
      <c r="L722">
        <v>17103</v>
      </c>
      <c r="M722">
        <v>16878</v>
      </c>
      <c r="N722">
        <v>16704</v>
      </c>
      <c r="O722">
        <v>16536</v>
      </c>
      <c r="P722" s="2">
        <v>16486</v>
      </c>
      <c r="Q722" s="10" t="s">
        <v>3308</v>
      </c>
    </row>
    <row r="723" spans="1:19" x14ac:dyDescent="0.2">
      <c r="A723" t="s">
        <v>5190</v>
      </c>
      <c r="B723">
        <v>18047</v>
      </c>
      <c r="C723">
        <v>50</v>
      </c>
      <c r="D723" t="str">
        <f t="shared" si="44"/>
        <v>05000US18047</v>
      </c>
      <c r="E723" t="s">
        <v>744</v>
      </c>
      <c r="F723" t="str">
        <f t="shared" si="45"/>
        <v>Franklin</v>
      </c>
      <c r="G723" t="str">
        <f t="shared" si="46"/>
        <v>Indiana</v>
      </c>
      <c r="H723">
        <v>23087</v>
      </c>
      <c r="I723">
        <v>23087</v>
      </c>
      <c r="J723">
        <v>23063</v>
      </c>
      <c r="K723">
        <v>23001</v>
      </c>
      <c r="L723">
        <v>22993</v>
      </c>
      <c r="M723">
        <v>22924</v>
      </c>
      <c r="N723">
        <v>22913</v>
      </c>
      <c r="O723">
        <v>22890</v>
      </c>
      <c r="P723" s="2">
        <v>22715</v>
      </c>
      <c r="Q723" s="10" t="s">
        <v>3304</v>
      </c>
    </row>
    <row r="724" spans="1:19" x14ac:dyDescent="0.2">
      <c r="A724" t="s">
        <v>5191</v>
      </c>
      <c r="B724">
        <v>18049</v>
      </c>
      <c r="C724">
        <v>50</v>
      </c>
      <c r="D724" t="str">
        <f t="shared" si="44"/>
        <v>05000US18049</v>
      </c>
      <c r="E724" t="s">
        <v>745</v>
      </c>
      <c r="F724" t="str">
        <f t="shared" si="45"/>
        <v>Fulton</v>
      </c>
      <c r="G724" t="str">
        <f t="shared" si="46"/>
        <v>Indiana</v>
      </c>
      <c r="H724">
        <v>20836</v>
      </c>
      <c r="I724">
        <v>20836</v>
      </c>
      <c r="J724">
        <v>20818</v>
      </c>
      <c r="K724">
        <v>20748</v>
      </c>
      <c r="L724">
        <v>20655</v>
      </c>
      <c r="M724">
        <v>20434</v>
      </c>
      <c r="N724">
        <v>20502</v>
      </c>
      <c r="O724">
        <v>20328</v>
      </c>
      <c r="P724" s="2">
        <v>20139</v>
      </c>
      <c r="Q724" s="10" t="s">
        <v>3271</v>
      </c>
    </row>
    <row r="725" spans="1:19" x14ac:dyDescent="0.2">
      <c r="A725" t="s">
        <v>5192</v>
      </c>
      <c r="B725">
        <v>18051</v>
      </c>
      <c r="C725">
        <v>50</v>
      </c>
      <c r="D725" t="str">
        <f t="shared" si="44"/>
        <v>05000US18051</v>
      </c>
      <c r="E725" t="s">
        <v>746</v>
      </c>
      <c r="F725" t="str">
        <f t="shared" si="45"/>
        <v>Gibson</v>
      </c>
      <c r="G725" t="str">
        <f t="shared" si="46"/>
        <v>Indiana</v>
      </c>
      <c r="H725">
        <v>33503</v>
      </c>
      <c r="I725">
        <v>33503</v>
      </c>
      <c r="J725">
        <v>33554</v>
      </c>
      <c r="K725">
        <v>33551</v>
      </c>
      <c r="L725">
        <v>33565</v>
      </c>
      <c r="M725">
        <v>33556</v>
      </c>
      <c r="N725">
        <v>33833</v>
      </c>
      <c r="O725">
        <v>33762</v>
      </c>
      <c r="P725" s="2">
        <v>33703</v>
      </c>
      <c r="Q725" s="10" t="s">
        <v>3304</v>
      </c>
    </row>
    <row r="726" spans="1:19" x14ac:dyDescent="0.2">
      <c r="A726" t="s">
        <v>5193</v>
      </c>
      <c r="B726">
        <v>18053</v>
      </c>
      <c r="C726">
        <v>50</v>
      </c>
      <c r="D726" t="str">
        <f t="shared" si="44"/>
        <v>05000US18053</v>
      </c>
      <c r="E726" t="s">
        <v>747</v>
      </c>
      <c r="F726" t="str">
        <f t="shared" si="45"/>
        <v>Grant</v>
      </c>
      <c r="G726" t="str">
        <f t="shared" si="46"/>
        <v>Indiana</v>
      </c>
      <c r="H726">
        <v>70061</v>
      </c>
      <c r="I726">
        <v>70063</v>
      </c>
      <c r="J726">
        <v>69936</v>
      </c>
      <c r="K726">
        <v>69702</v>
      </c>
      <c r="L726">
        <v>69198</v>
      </c>
      <c r="M726">
        <v>69011</v>
      </c>
      <c r="N726">
        <v>68505</v>
      </c>
      <c r="O726">
        <v>67692</v>
      </c>
      <c r="P726" s="2">
        <v>66937</v>
      </c>
      <c r="Q726" s="10" t="s">
        <v>3305</v>
      </c>
    </row>
    <row r="727" spans="1:19" x14ac:dyDescent="0.2">
      <c r="A727" t="s">
        <v>5194</v>
      </c>
      <c r="B727">
        <v>18055</v>
      </c>
      <c r="C727">
        <v>50</v>
      </c>
      <c r="D727" t="str">
        <f t="shared" si="44"/>
        <v>05000US18055</v>
      </c>
      <c r="E727" t="s">
        <v>748</v>
      </c>
      <c r="F727" t="str">
        <f t="shared" si="45"/>
        <v>Greene</v>
      </c>
      <c r="G727" t="str">
        <f t="shared" si="46"/>
        <v>Indiana</v>
      </c>
      <c r="H727">
        <v>33165</v>
      </c>
      <c r="I727">
        <v>33164</v>
      </c>
      <c r="J727">
        <v>33168</v>
      </c>
      <c r="K727">
        <v>33078</v>
      </c>
      <c r="L727">
        <v>33001</v>
      </c>
      <c r="M727">
        <v>32781</v>
      </c>
      <c r="N727">
        <v>32720</v>
      </c>
      <c r="O727">
        <v>32450</v>
      </c>
      <c r="P727" s="2">
        <v>32211</v>
      </c>
      <c r="Q727" s="10" t="s">
        <v>3308</v>
      </c>
    </row>
    <row r="728" spans="1:19" x14ac:dyDescent="0.2">
      <c r="A728" t="s">
        <v>5195</v>
      </c>
      <c r="B728">
        <v>18057</v>
      </c>
      <c r="C728">
        <v>50</v>
      </c>
      <c r="D728" t="str">
        <f t="shared" si="44"/>
        <v>05000US18057</v>
      </c>
      <c r="E728" t="s">
        <v>749</v>
      </c>
      <c r="F728" t="str">
        <f t="shared" si="45"/>
        <v>Hamilton</v>
      </c>
      <c r="G728" t="str">
        <f t="shared" si="46"/>
        <v>Indiana</v>
      </c>
      <c r="H728">
        <v>274569</v>
      </c>
      <c r="I728">
        <v>274569</v>
      </c>
      <c r="J728">
        <v>276503</v>
      </c>
      <c r="K728">
        <v>283302</v>
      </c>
      <c r="L728">
        <v>289681</v>
      </c>
      <c r="M728">
        <v>296918</v>
      </c>
      <c r="N728">
        <v>303065</v>
      </c>
      <c r="O728">
        <v>309172</v>
      </c>
      <c r="P728" s="2">
        <v>316373</v>
      </c>
      <c r="Q728" s="10" t="s">
        <v>3305</v>
      </c>
    </row>
    <row r="729" spans="1:19" x14ac:dyDescent="0.2">
      <c r="A729" t="s">
        <v>5196</v>
      </c>
      <c r="B729">
        <v>18059</v>
      </c>
      <c r="C729">
        <v>50</v>
      </c>
      <c r="D729" t="str">
        <f t="shared" si="44"/>
        <v>05000US18059</v>
      </c>
      <c r="E729" t="s">
        <v>750</v>
      </c>
      <c r="F729" t="str">
        <f t="shared" si="45"/>
        <v>Hancock</v>
      </c>
      <c r="G729" t="str">
        <f t="shared" si="46"/>
        <v>Indiana</v>
      </c>
      <c r="H729">
        <v>70002</v>
      </c>
      <c r="I729">
        <v>70045</v>
      </c>
      <c r="J729">
        <v>70225</v>
      </c>
      <c r="K729">
        <v>70377</v>
      </c>
      <c r="L729">
        <v>70645</v>
      </c>
      <c r="M729">
        <v>71086</v>
      </c>
      <c r="N729">
        <v>71933</v>
      </c>
      <c r="O729">
        <v>72392</v>
      </c>
      <c r="P729" s="2">
        <v>73717</v>
      </c>
      <c r="Q729" s="10" t="s">
        <v>3305</v>
      </c>
    </row>
    <row r="730" spans="1:19" x14ac:dyDescent="0.2">
      <c r="A730" t="s">
        <v>5197</v>
      </c>
      <c r="B730">
        <v>18061</v>
      </c>
      <c r="C730">
        <v>50</v>
      </c>
      <c r="D730" t="str">
        <f t="shared" si="44"/>
        <v>05000US18061</v>
      </c>
      <c r="E730" t="s">
        <v>751</v>
      </c>
      <c r="F730" t="str">
        <f t="shared" si="45"/>
        <v>Harrison</v>
      </c>
      <c r="G730" t="str">
        <f t="shared" si="46"/>
        <v>Indiana</v>
      </c>
      <c r="H730">
        <v>39364</v>
      </c>
      <c r="I730">
        <v>39364</v>
      </c>
      <c r="J730">
        <v>39351</v>
      </c>
      <c r="K730">
        <v>39205</v>
      </c>
      <c r="L730">
        <v>39064</v>
      </c>
      <c r="M730">
        <v>39065</v>
      </c>
      <c r="N730">
        <v>39255</v>
      </c>
      <c r="O730">
        <v>39639</v>
      </c>
      <c r="P730" s="2">
        <v>39826</v>
      </c>
      <c r="Q730" s="10" t="s">
        <v>3304</v>
      </c>
    </row>
    <row r="731" spans="1:19" x14ac:dyDescent="0.2">
      <c r="A731" t="s">
        <v>5198</v>
      </c>
      <c r="B731">
        <v>18063</v>
      </c>
      <c r="C731">
        <v>50</v>
      </c>
      <c r="D731" t="str">
        <f t="shared" si="44"/>
        <v>05000US18063</v>
      </c>
      <c r="E731" t="s">
        <v>752</v>
      </c>
      <c r="F731" t="str">
        <f t="shared" si="45"/>
        <v>Hendricks</v>
      </c>
      <c r="G731" t="str">
        <f t="shared" si="46"/>
        <v>Indiana</v>
      </c>
      <c r="H731">
        <v>145448</v>
      </c>
      <c r="I731">
        <v>145412</v>
      </c>
      <c r="J731">
        <v>145864</v>
      </c>
      <c r="K731">
        <v>148646</v>
      </c>
      <c r="L731">
        <v>150773</v>
      </c>
      <c r="M731">
        <v>153584</v>
      </c>
      <c r="N731">
        <v>156059</v>
      </c>
      <c r="O731">
        <v>158059</v>
      </c>
      <c r="P731" s="2">
        <v>160610</v>
      </c>
      <c r="Q731" s="10" t="s">
        <v>3308</v>
      </c>
    </row>
    <row r="732" spans="1:19" x14ac:dyDescent="0.2">
      <c r="A732" t="s">
        <v>5199</v>
      </c>
      <c r="B732">
        <v>18065</v>
      </c>
      <c r="C732">
        <v>50</v>
      </c>
      <c r="D732" t="str">
        <f t="shared" si="44"/>
        <v>05000US18065</v>
      </c>
      <c r="E732" t="s">
        <v>753</v>
      </c>
      <c r="F732" t="str">
        <f t="shared" si="45"/>
        <v>Henry</v>
      </c>
      <c r="G732" t="str">
        <f t="shared" si="46"/>
        <v>Indiana</v>
      </c>
      <c r="H732">
        <v>49462</v>
      </c>
      <c r="I732">
        <v>49462</v>
      </c>
      <c r="J732">
        <v>49487</v>
      </c>
      <c r="K732">
        <v>49354</v>
      </c>
      <c r="L732">
        <v>49256</v>
      </c>
      <c r="M732">
        <v>49035</v>
      </c>
      <c r="N732">
        <v>49057</v>
      </c>
      <c r="O732">
        <v>48894</v>
      </c>
      <c r="P732" s="2">
        <v>48521</v>
      </c>
      <c r="Q732" s="10" t="s">
        <v>3305</v>
      </c>
      <c r="S732" s="2"/>
    </row>
    <row r="733" spans="1:19" x14ac:dyDescent="0.2">
      <c r="A733" t="s">
        <v>5200</v>
      </c>
      <c r="B733">
        <v>18067</v>
      </c>
      <c r="C733">
        <v>50</v>
      </c>
      <c r="D733" t="str">
        <f t="shared" si="44"/>
        <v>05000US18067</v>
      </c>
      <c r="E733" t="s">
        <v>754</v>
      </c>
      <c r="F733" t="str">
        <f t="shared" si="45"/>
        <v>Howard</v>
      </c>
      <c r="G733" t="str">
        <f t="shared" si="46"/>
        <v>Indiana</v>
      </c>
      <c r="H733">
        <v>82752</v>
      </c>
      <c r="I733">
        <v>82752</v>
      </c>
      <c r="J733">
        <v>82727</v>
      </c>
      <c r="K733">
        <v>82856</v>
      </c>
      <c r="L733">
        <v>82914</v>
      </c>
      <c r="M733">
        <v>82840</v>
      </c>
      <c r="N733">
        <v>82739</v>
      </c>
      <c r="O733">
        <v>82581</v>
      </c>
      <c r="P733" s="2">
        <v>82568</v>
      </c>
      <c r="Q733" s="10" t="s">
        <v>3305</v>
      </c>
      <c r="S733" s="2"/>
    </row>
    <row r="734" spans="1:19" x14ac:dyDescent="0.2">
      <c r="A734" t="s">
        <v>5201</v>
      </c>
      <c r="B734">
        <v>18069</v>
      </c>
      <c r="C734">
        <v>50</v>
      </c>
      <c r="D734" t="str">
        <f t="shared" si="44"/>
        <v>05000US18069</v>
      </c>
      <c r="E734" t="s">
        <v>755</v>
      </c>
      <c r="F734" t="str">
        <f t="shared" si="45"/>
        <v>Huntington</v>
      </c>
      <c r="G734" t="str">
        <f t="shared" si="46"/>
        <v>Indiana</v>
      </c>
      <c r="H734">
        <v>37124</v>
      </c>
      <c r="I734">
        <v>37124</v>
      </c>
      <c r="J734">
        <v>37114</v>
      </c>
      <c r="K734">
        <v>37186</v>
      </c>
      <c r="L734">
        <v>36993</v>
      </c>
      <c r="M734">
        <v>36823</v>
      </c>
      <c r="N734">
        <v>36658</v>
      </c>
      <c r="O734">
        <v>36607</v>
      </c>
      <c r="P734" s="2">
        <v>36400</v>
      </c>
      <c r="Q734" s="10" t="s">
        <v>3305</v>
      </c>
    </row>
    <row r="735" spans="1:19" x14ac:dyDescent="0.2">
      <c r="A735" t="s">
        <v>5202</v>
      </c>
      <c r="B735">
        <v>18071</v>
      </c>
      <c r="C735">
        <v>50</v>
      </c>
      <c r="D735" t="str">
        <f t="shared" si="44"/>
        <v>05000US18071</v>
      </c>
      <c r="E735" t="s">
        <v>756</v>
      </c>
      <c r="F735" t="str">
        <f t="shared" si="45"/>
        <v>Jackson</v>
      </c>
      <c r="G735" t="str">
        <f t="shared" si="46"/>
        <v>Indiana</v>
      </c>
      <c r="H735">
        <v>42376</v>
      </c>
      <c r="I735">
        <v>42380</v>
      </c>
      <c r="J735">
        <v>42577</v>
      </c>
      <c r="K735">
        <v>42940</v>
      </c>
      <c r="L735">
        <v>43028</v>
      </c>
      <c r="M735">
        <v>43484</v>
      </c>
      <c r="N735">
        <v>43717</v>
      </c>
      <c r="O735">
        <v>43941</v>
      </c>
      <c r="P735" s="2">
        <v>44013</v>
      </c>
      <c r="Q735" s="10" t="s">
        <v>3308</v>
      </c>
    </row>
    <row r="736" spans="1:19" x14ac:dyDescent="0.2">
      <c r="A736" t="s">
        <v>5203</v>
      </c>
      <c r="B736">
        <v>18073</v>
      </c>
      <c r="C736">
        <v>50</v>
      </c>
      <c r="D736" t="str">
        <f t="shared" si="44"/>
        <v>05000US18073</v>
      </c>
      <c r="E736" t="s">
        <v>757</v>
      </c>
      <c r="F736" t="str">
        <f t="shared" si="45"/>
        <v>Jasper</v>
      </c>
      <c r="G736" t="str">
        <f t="shared" si="46"/>
        <v>Indiana</v>
      </c>
      <c r="H736">
        <v>33478</v>
      </c>
      <c r="I736">
        <v>33478</v>
      </c>
      <c r="J736">
        <v>33512</v>
      </c>
      <c r="K736">
        <v>33420</v>
      </c>
      <c r="L736">
        <v>33473</v>
      </c>
      <c r="M736">
        <v>33417</v>
      </c>
      <c r="N736">
        <v>33481</v>
      </c>
      <c r="O736">
        <v>33501</v>
      </c>
      <c r="P736" s="2">
        <v>33433</v>
      </c>
      <c r="Q736" s="10" t="s">
        <v>3271</v>
      </c>
    </row>
    <row r="737" spans="1:17" x14ac:dyDescent="0.2">
      <c r="A737" t="s">
        <v>5204</v>
      </c>
      <c r="B737">
        <v>18075</v>
      </c>
      <c r="C737">
        <v>50</v>
      </c>
      <c r="D737" t="str">
        <f t="shared" si="44"/>
        <v>05000US18075</v>
      </c>
      <c r="E737" t="s">
        <v>758</v>
      </c>
      <c r="F737" t="str">
        <f t="shared" si="45"/>
        <v>Jay</v>
      </c>
      <c r="G737" t="str">
        <f t="shared" si="46"/>
        <v>Indiana</v>
      </c>
      <c r="H737">
        <v>21253</v>
      </c>
      <c r="I737">
        <v>21253</v>
      </c>
      <c r="J737">
        <v>21174</v>
      </c>
      <c r="K737">
        <v>21376</v>
      </c>
      <c r="L737">
        <v>21368</v>
      </c>
      <c r="M737">
        <v>21268</v>
      </c>
      <c r="N737">
        <v>21143</v>
      </c>
      <c r="O737">
        <v>21155</v>
      </c>
      <c r="P737" s="2">
        <v>21046</v>
      </c>
      <c r="Q737" s="10" t="s">
        <v>3305</v>
      </c>
    </row>
    <row r="738" spans="1:17" x14ac:dyDescent="0.2">
      <c r="A738" t="s">
        <v>5205</v>
      </c>
      <c r="B738">
        <v>18077</v>
      </c>
      <c r="C738">
        <v>50</v>
      </c>
      <c r="D738" t="str">
        <f t="shared" si="44"/>
        <v>05000US18077</v>
      </c>
      <c r="E738" t="s">
        <v>759</v>
      </c>
      <c r="F738" t="str">
        <f t="shared" si="45"/>
        <v>Jefferson</v>
      </c>
      <c r="G738" t="str">
        <f t="shared" si="46"/>
        <v>Indiana</v>
      </c>
      <c r="H738">
        <v>32428</v>
      </c>
      <c r="I738">
        <v>32428</v>
      </c>
      <c r="J738">
        <v>32421</v>
      </c>
      <c r="K738">
        <v>32296</v>
      </c>
      <c r="L738">
        <v>32510</v>
      </c>
      <c r="M738">
        <v>32488</v>
      </c>
      <c r="N738">
        <v>32531</v>
      </c>
      <c r="O738">
        <v>32465</v>
      </c>
      <c r="P738" s="2">
        <v>32418</v>
      </c>
      <c r="Q738" s="10" t="s">
        <v>3304</v>
      </c>
    </row>
    <row r="739" spans="1:17" x14ac:dyDescent="0.2">
      <c r="A739" t="s">
        <v>5206</v>
      </c>
      <c r="B739">
        <v>18079</v>
      </c>
      <c r="C739">
        <v>50</v>
      </c>
      <c r="D739" t="str">
        <f t="shared" si="44"/>
        <v>05000US18079</v>
      </c>
      <c r="E739" t="s">
        <v>760</v>
      </c>
      <c r="F739" t="str">
        <f t="shared" si="45"/>
        <v>Jennings</v>
      </c>
      <c r="G739" t="str">
        <f t="shared" si="46"/>
        <v>Indiana</v>
      </c>
      <c r="H739">
        <v>28525</v>
      </c>
      <c r="I739">
        <v>28525</v>
      </c>
      <c r="J739">
        <v>28474</v>
      </c>
      <c r="K739">
        <v>28195</v>
      </c>
      <c r="L739">
        <v>28182</v>
      </c>
      <c r="M739">
        <v>28279</v>
      </c>
      <c r="N739">
        <v>27985</v>
      </c>
      <c r="O739">
        <v>27913</v>
      </c>
      <c r="P739" s="2">
        <v>27758</v>
      </c>
      <c r="Q739" s="10" t="s">
        <v>3304</v>
      </c>
    </row>
    <row r="740" spans="1:17" x14ac:dyDescent="0.2">
      <c r="A740" t="s">
        <v>5207</v>
      </c>
      <c r="B740">
        <v>18081</v>
      </c>
      <c r="C740">
        <v>50</v>
      </c>
      <c r="D740" t="str">
        <f t="shared" si="44"/>
        <v>05000US18081</v>
      </c>
      <c r="E740" t="s">
        <v>761</v>
      </c>
      <c r="F740" t="str">
        <f t="shared" si="45"/>
        <v>Johnson</v>
      </c>
      <c r="G740" t="str">
        <f t="shared" si="46"/>
        <v>Indiana</v>
      </c>
      <c r="H740">
        <v>139654</v>
      </c>
      <c r="I740">
        <v>139866</v>
      </c>
      <c r="J740">
        <v>140281</v>
      </c>
      <c r="K740">
        <v>141754</v>
      </c>
      <c r="L740">
        <v>143535</v>
      </c>
      <c r="M740">
        <v>145634</v>
      </c>
      <c r="N740">
        <v>147346</v>
      </c>
      <c r="O740">
        <v>149338</v>
      </c>
      <c r="P740" s="2">
        <v>151982</v>
      </c>
      <c r="Q740" s="10" t="s">
        <v>3305</v>
      </c>
    </row>
    <row r="741" spans="1:17" x14ac:dyDescent="0.2">
      <c r="A741" t="s">
        <v>5208</v>
      </c>
      <c r="B741">
        <v>18083</v>
      </c>
      <c r="C741">
        <v>50</v>
      </c>
      <c r="D741" t="str">
        <f t="shared" si="44"/>
        <v>05000US18083</v>
      </c>
      <c r="E741" t="s">
        <v>762</v>
      </c>
      <c r="F741" t="str">
        <f t="shared" si="45"/>
        <v>Knox</v>
      </c>
      <c r="G741" t="str">
        <f t="shared" si="46"/>
        <v>Indiana</v>
      </c>
      <c r="H741">
        <v>38440</v>
      </c>
      <c r="I741">
        <v>38440</v>
      </c>
      <c r="J741">
        <v>38390</v>
      </c>
      <c r="K741">
        <v>38473</v>
      </c>
      <c r="L741">
        <v>38019</v>
      </c>
      <c r="M741">
        <v>38103</v>
      </c>
      <c r="N741">
        <v>38021</v>
      </c>
      <c r="O741">
        <v>37891</v>
      </c>
      <c r="P741" s="2">
        <v>37744</v>
      </c>
      <c r="Q741" s="10" t="s">
        <v>3304</v>
      </c>
    </row>
    <row r="742" spans="1:17" x14ac:dyDescent="0.2">
      <c r="A742" t="s">
        <v>5209</v>
      </c>
      <c r="B742">
        <v>18085</v>
      </c>
      <c r="C742">
        <v>50</v>
      </c>
      <c r="D742" t="str">
        <f t="shared" si="44"/>
        <v>05000US18085</v>
      </c>
      <c r="E742" t="s">
        <v>763</v>
      </c>
      <c r="F742" t="str">
        <f t="shared" si="45"/>
        <v>Kosciusko</v>
      </c>
      <c r="G742" t="str">
        <f t="shared" si="46"/>
        <v>Indiana</v>
      </c>
      <c r="H742">
        <v>77358</v>
      </c>
      <c r="I742">
        <v>77356</v>
      </c>
      <c r="J742">
        <v>77336</v>
      </c>
      <c r="K742">
        <v>77359</v>
      </c>
      <c r="L742">
        <v>77731</v>
      </c>
      <c r="M742">
        <v>78050</v>
      </c>
      <c r="N742">
        <v>78619</v>
      </c>
      <c r="O742">
        <v>78815</v>
      </c>
      <c r="P742" s="2">
        <v>79092</v>
      </c>
      <c r="Q742" s="10" t="s">
        <v>3271</v>
      </c>
    </row>
    <row r="743" spans="1:17" x14ac:dyDescent="0.2">
      <c r="A743" t="s">
        <v>5210</v>
      </c>
      <c r="B743">
        <v>18087</v>
      </c>
      <c r="C743">
        <v>50</v>
      </c>
      <c r="D743" t="str">
        <f t="shared" si="44"/>
        <v>05000US18087</v>
      </c>
      <c r="E743" t="s">
        <v>764</v>
      </c>
      <c r="F743" t="str">
        <f t="shared" si="45"/>
        <v>LaGrange</v>
      </c>
      <c r="G743" t="str">
        <f t="shared" si="46"/>
        <v>Indiana</v>
      </c>
      <c r="H743">
        <v>37128</v>
      </c>
      <c r="I743">
        <v>37130</v>
      </c>
      <c r="J743">
        <v>37156</v>
      </c>
      <c r="K743">
        <v>37497</v>
      </c>
      <c r="L743">
        <v>37651</v>
      </c>
      <c r="M743">
        <v>38095</v>
      </c>
      <c r="N743">
        <v>38450</v>
      </c>
      <c r="O743">
        <v>38671</v>
      </c>
      <c r="P743" s="2">
        <v>39110</v>
      </c>
      <c r="Q743" s="10" t="s">
        <v>3305</v>
      </c>
    </row>
    <row r="744" spans="1:17" x14ac:dyDescent="0.2">
      <c r="A744" t="s">
        <v>5211</v>
      </c>
      <c r="B744">
        <v>18089</v>
      </c>
      <c r="C744">
        <v>50</v>
      </c>
      <c r="D744" t="str">
        <f t="shared" si="44"/>
        <v>05000US18089</v>
      </c>
      <c r="E744" t="s">
        <v>765</v>
      </c>
      <c r="F744" t="str">
        <f t="shared" si="45"/>
        <v>Lake</v>
      </c>
      <c r="G744" t="str">
        <f t="shared" si="46"/>
        <v>Indiana</v>
      </c>
      <c r="H744">
        <v>496005</v>
      </c>
      <c r="I744">
        <v>496050</v>
      </c>
      <c r="J744">
        <v>495970</v>
      </c>
      <c r="K744">
        <v>494729</v>
      </c>
      <c r="L744">
        <v>493071</v>
      </c>
      <c r="M744">
        <v>491354</v>
      </c>
      <c r="N744">
        <v>490572</v>
      </c>
      <c r="O744">
        <v>487649</v>
      </c>
      <c r="P744" s="2">
        <v>485846</v>
      </c>
      <c r="Q744" s="10" t="s">
        <v>3271</v>
      </c>
    </row>
    <row r="745" spans="1:17" x14ac:dyDescent="0.2">
      <c r="A745" t="s">
        <v>5212</v>
      </c>
      <c r="B745">
        <v>18091</v>
      </c>
      <c r="C745">
        <v>50</v>
      </c>
      <c r="D745" t="str">
        <f t="shared" si="44"/>
        <v>05000US18091</v>
      </c>
      <c r="E745" t="s">
        <v>766</v>
      </c>
      <c r="F745" t="str">
        <f t="shared" si="45"/>
        <v>LaPorte</v>
      </c>
      <c r="G745" t="str">
        <f t="shared" si="46"/>
        <v>Indiana</v>
      </c>
      <c r="H745">
        <v>111467</v>
      </c>
      <c r="I745">
        <v>111467</v>
      </c>
      <c r="J745">
        <v>111454</v>
      </c>
      <c r="K745">
        <v>111202</v>
      </c>
      <c r="L745">
        <v>111201</v>
      </c>
      <c r="M745">
        <v>111323</v>
      </c>
      <c r="N745">
        <v>111665</v>
      </c>
      <c r="O745">
        <v>110762</v>
      </c>
      <c r="P745" s="2">
        <v>110015</v>
      </c>
      <c r="Q745" s="10" t="s">
        <v>3271</v>
      </c>
    </row>
    <row r="746" spans="1:17" x14ac:dyDescent="0.2">
      <c r="A746" t="s">
        <v>5213</v>
      </c>
      <c r="B746">
        <v>18093</v>
      </c>
      <c r="C746">
        <v>50</v>
      </c>
      <c r="D746" t="str">
        <f t="shared" si="44"/>
        <v>05000US18093</v>
      </c>
      <c r="E746" t="s">
        <v>767</v>
      </c>
      <c r="F746" t="str">
        <f t="shared" si="45"/>
        <v>Lawrence</v>
      </c>
      <c r="G746" t="str">
        <f t="shared" si="46"/>
        <v>Indiana</v>
      </c>
      <c r="H746">
        <v>46134</v>
      </c>
      <c r="I746">
        <v>46129</v>
      </c>
      <c r="J746">
        <v>46124</v>
      </c>
      <c r="K746">
        <v>46086</v>
      </c>
      <c r="L746">
        <v>46032</v>
      </c>
      <c r="M746">
        <v>45835</v>
      </c>
      <c r="N746">
        <v>45611</v>
      </c>
      <c r="O746">
        <v>45485</v>
      </c>
      <c r="P746" s="2">
        <v>45518</v>
      </c>
      <c r="Q746" s="10" t="s">
        <v>3304</v>
      </c>
    </row>
    <row r="747" spans="1:17" x14ac:dyDescent="0.2">
      <c r="A747" t="s">
        <v>5214</v>
      </c>
      <c r="B747">
        <v>18095</v>
      </c>
      <c r="C747">
        <v>50</v>
      </c>
      <c r="D747" t="str">
        <f t="shared" si="44"/>
        <v>05000US18095</v>
      </c>
      <c r="E747" t="s">
        <v>768</v>
      </c>
      <c r="F747" t="str">
        <f t="shared" si="45"/>
        <v>Madison</v>
      </c>
      <c r="G747" t="str">
        <f t="shared" si="46"/>
        <v>Indiana</v>
      </c>
      <c r="H747">
        <v>131636</v>
      </c>
      <c r="I747">
        <v>131636</v>
      </c>
      <c r="J747">
        <v>131639</v>
      </c>
      <c r="K747">
        <v>131015</v>
      </c>
      <c r="L747">
        <v>130243</v>
      </c>
      <c r="M747">
        <v>130388</v>
      </c>
      <c r="N747">
        <v>129886</v>
      </c>
      <c r="O747">
        <v>129495</v>
      </c>
      <c r="P747" s="2">
        <v>129296</v>
      </c>
      <c r="Q747" s="10" t="s">
        <v>3305</v>
      </c>
    </row>
    <row r="748" spans="1:17" x14ac:dyDescent="0.2">
      <c r="A748" t="s">
        <v>5215</v>
      </c>
      <c r="B748">
        <v>18097</v>
      </c>
      <c r="C748">
        <v>50</v>
      </c>
      <c r="D748" t="str">
        <f t="shared" si="44"/>
        <v>05000US18097</v>
      </c>
      <c r="E748" t="s">
        <v>769</v>
      </c>
      <c r="F748" t="str">
        <f t="shared" si="45"/>
        <v>Marion</v>
      </c>
      <c r="G748" t="str">
        <f t="shared" si="46"/>
        <v>Indiana</v>
      </c>
      <c r="H748">
        <v>903393</v>
      </c>
      <c r="I748">
        <v>903389</v>
      </c>
      <c r="J748">
        <v>904699</v>
      </c>
      <c r="K748">
        <v>910861</v>
      </c>
      <c r="L748">
        <v>918692</v>
      </c>
      <c r="M748">
        <v>928521</v>
      </c>
      <c r="N748">
        <v>934212</v>
      </c>
      <c r="O748">
        <v>938058</v>
      </c>
      <c r="P748" s="2">
        <v>941229</v>
      </c>
      <c r="Q748" s="10" t="s">
        <v>3305</v>
      </c>
    </row>
    <row r="749" spans="1:17" x14ac:dyDescent="0.2">
      <c r="A749" t="s">
        <v>5216</v>
      </c>
      <c r="B749">
        <v>18099</v>
      </c>
      <c r="C749">
        <v>50</v>
      </c>
      <c r="D749" t="str">
        <f t="shared" si="44"/>
        <v>05000US18099</v>
      </c>
      <c r="E749" t="s">
        <v>770</v>
      </c>
      <c r="F749" t="str">
        <f t="shared" si="45"/>
        <v>Marshall</v>
      </c>
      <c r="G749" t="str">
        <f t="shared" si="46"/>
        <v>Indiana</v>
      </c>
      <c r="H749">
        <v>47051</v>
      </c>
      <c r="I749">
        <v>47047</v>
      </c>
      <c r="J749">
        <v>47007</v>
      </c>
      <c r="K749">
        <v>46951</v>
      </c>
      <c r="L749">
        <v>46972</v>
      </c>
      <c r="M749">
        <v>46945</v>
      </c>
      <c r="N749">
        <v>46938</v>
      </c>
      <c r="O749">
        <v>46756</v>
      </c>
      <c r="P749" s="2">
        <v>46556</v>
      </c>
      <c r="Q749" s="10" t="s">
        <v>3271</v>
      </c>
    </row>
    <row r="750" spans="1:17" x14ac:dyDescent="0.2">
      <c r="A750" t="s">
        <v>5217</v>
      </c>
      <c r="B750">
        <v>18101</v>
      </c>
      <c r="C750">
        <v>50</v>
      </c>
      <c r="D750" t="str">
        <f t="shared" si="44"/>
        <v>05000US18101</v>
      </c>
      <c r="E750" t="s">
        <v>771</v>
      </c>
      <c r="F750" t="str">
        <f t="shared" si="45"/>
        <v>Martin</v>
      </c>
      <c r="G750" t="str">
        <f t="shared" si="46"/>
        <v>Indiana</v>
      </c>
      <c r="H750">
        <v>10334</v>
      </c>
      <c r="I750">
        <v>10378</v>
      </c>
      <c r="J750">
        <v>10366</v>
      </c>
      <c r="K750">
        <v>10331</v>
      </c>
      <c r="L750">
        <v>10314</v>
      </c>
      <c r="M750">
        <v>10216</v>
      </c>
      <c r="N750">
        <v>10196</v>
      </c>
      <c r="O750">
        <v>10191</v>
      </c>
      <c r="P750" s="2">
        <v>10171</v>
      </c>
      <c r="Q750" s="10" t="s">
        <v>3304</v>
      </c>
    </row>
    <row r="751" spans="1:17" x14ac:dyDescent="0.2">
      <c r="A751" t="s">
        <v>5218</v>
      </c>
      <c r="B751">
        <v>18103</v>
      </c>
      <c r="C751">
        <v>50</v>
      </c>
      <c r="D751" t="str">
        <f t="shared" si="44"/>
        <v>05000US18103</v>
      </c>
      <c r="E751" t="s">
        <v>772</v>
      </c>
      <c r="F751" t="str">
        <f t="shared" si="45"/>
        <v>Miami</v>
      </c>
      <c r="G751" t="str">
        <f t="shared" si="46"/>
        <v>Indiana</v>
      </c>
      <c r="H751">
        <v>36903</v>
      </c>
      <c r="I751">
        <v>36903</v>
      </c>
      <c r="J751">
        <v>36799</v>
      </c>
      <c r="K751">
        <v>36590</v>
      </c>
      <c r="L751">
        <v>36504</v>
      </c>
      <c r="M751">
        <v>36145</v>
      </c>
      <c r="N751">
        <v>36031</v>
      </c>
      <c r="O751">
        <v>35902</v>
      </c>
      <c r="P751" s="2">
        <v>35883</v>
      </c>
      <c r="Q751" s="10" t="s">
        <v>3305</v>
      </c>
    </row>
    <row r="752" spans="1:17" x14ac:dyDescent="0.2">
      <c r="A752" t="s">
        <v>5219</v>
      </c>
      <c r="B752">
        <v>18105</v>
      </c>
      <c r="C752">
        <v>50</v>
      </c>
      <c r="D752" t="str">
        <f t="shared" si="44"/>
        <v>05000US18105</v>
      </c>
      <c r="E752" t="s">
        <v>773</v>
      </c>
      <c r="F752" t="str">
        <f t="shared" si="45"/>
        <v>Monroe</v>
      </c>
      <c r="G752" t="str">
        <f t="shared" si="46"/>
        <v>Indiana</v>
      </c>
      <c r="H752">
        <v>137974</v>
      </c>
      <c r="I752">
        <v>137959</v>
      </c>
      <c r="J752">
        <v>138559</v>
      </c>
      <c r="K752">
        <v>140196</v>
      </c>
      <c r="L752">
        <v>141311</v>
      </c>
      <c r="M752">
        <v>141934</v>
      </c>
      <c r="N752">
        <v>143462</v>
      </c>
      <c r="O752">
        <v>144257</v>
      </c>
      <c r="P752" s="2">
        <v>145496</v>
      </c>
      <c r="Q752" s="10" t="s">
        <v>3308</v>
      </c>
    </row>
    <row r="753" spans="1:17" x14ac:dyDescent="0.2">
      <c r="A753" t="s">
        <v>5220</v>
      </c>
      <c r="B753">
        <v>18107</v>
      </c>
      <c r="C753">
        <v>50</v>
      </c>
      <c r="D753" t="str">
        <f t="shared" si="44"/>
        <v>05000US18107</v>
      </c>
      <c r="E753" t="s">
        <v>774</v>
      </c>
      <c r="F753" t="str">
        <f t="shared" si="45"/>
        <v>Montgomery</v>
      </c>
      <c r="G753" t="str">
        <f t="shared" si="46"/>
        <v>Indiana</v>
      </c>
      <c r="H753">
        <v>38124</v>
      </c>
      <c r="I753">
        <v>38126</v>
      </c>
      <c r="J753">
        <v>38088</v>
      </c>
      <c r="K753">
        <v>38324</v>
      </c>
      <c r="L753">
        <v>38171</v>
      </c>
      <c r="M753">
        <v>38085</v>
      </c>
      <c r="N753">
        <v>38043</v>
      </c>
      <c r="O753">
        <v>38167</v>
      </c>
      <c r="P753" s="2">
        <v>38074</v>
      </c>
      <c r="Q753" s="10" t="s">
        <v>3308</v>
      </c>
    </row>
    <row r="754" spans="1:17" x14ac:dyDescent="0.2">
      <c r="A754" t="s">
        <v>5221</v>
      </c>
      <c r="B754">
        <v>18109</v>
      </c>
      <c r="C754">
        <v>50</v>
      </c>
      <c r="D754" t="str">
        <f t="shared" si="44"/>
        <v>05000US18109</v>
      </c>
      <c r="E754" t="s">
        <v>775</v>
      </c>
      <c r="F754" t="str">
        <f t="shared" si="45"/>
        <v>Morgan</v>
      </c>
      <c r="G754" t="str">
        <f t="shared" si="46"/>
        <v>Indiana</v>
      </c>
      <c r="H754">
        <v>68894</v>
      </c>
      <c r="I754">
        <v>68937</v>
      </c>
      <c r="J754">
        <v>69163</v>
      </c>
      <c r="K754">
        <v>69191</v>
      </c>
      <c r="L754">
        <v>69204</v>
      </c>
      <c r="M754">
        <v>69375</v>
      </c>
      <c r="N754">
        <v>69596</v>
      </c>
      <c r="O754">
        <v>69646</v>
      </c>
      <c r="P754" s="2">
        <v>69698</v>
      </c>
      <c r="Q754" s="10" t="s">
        <v>3308</v>
      </c>
    </row>
    <row r="755" spans="1:17" x14ac:dyDescent="0.2">
      <c r="A755" t="s">
        <v>5222</v>
      </c>
      <c r="B755">
        <v>18111</v>
      </c>
      <c r="C755">
        <v>50</v>
      </c>
      <c r="D755" t="str">
        <f t="shared" si="44"/>
        <v>05000US18111</v>
      </c>
      <c r="E755" t="s">
        <v>776</v>
      </c>
      <c r="F755" t="str">
        <f t="shared" si="45"/>
        <v>Newton</v>
      </c>
      <c r="G755" t="str">
        <f t="shared" si="46"/>
        <v>Indiana</v>
      </c>
      <c r="H755">
        <v>14244</v>
      </c>
      <c r="I755">
        <v>14244</v>
      </c>
      <c r="J755">
        <v>14240</v>
      </c>
      <c r="K755">
        <v>14114</v>
      </c>
      <c r="L755">
        <v>14062</v>
      </c>
      <c r="M755">
        <v>14034</v>
      </c>
      <c r="N755">
        <v>14086</v>
      </c>
      <c r="O755">
        <v>14002</v>
      </c>
      <c r="P755" s="2">
        <v>13924</v>
      </c>
      <c r="Q755" s="10" t="s">
        <v>3308</v>
      </c>
    </row>
    <row r="756" spans="1:17" x14ac:dyDescent="0.2">
      <c r="A756" t="s">
        <v>5223</v>
      </c>
      <c r="B756">
        <v>18113</v>
      </c>
      <c r="C756">
        <v>50</v>
      </c>
      <c r="D756" t="str">
        <f t="shared" si="44"/>
        <v>05000US18113</v>
      </c>
      <c r="E756" t="s">
        <v>777</v>
      </c>
      <c r="F756" t="str">
        <f t="shared" si="45"/>
        <v>Noble</v>
      </c>
      <c r="G756" t="str">
        <f t="shared" si="46"/>
        <v>Indiana</v>
      </c>
      <c r="H756">
        <v>47536</v>
      </c>
      <c r="I756">
        <v>47536</v>
      </c>
      <c r="J756">
        <v>47477</v>
      </c>
      <c r="K756">
        <v>47458</v>
      </c>
      <c r="L756">
        <v>47429</v>
      </c>
      <c r="M756">
        <v>47501</v>
      </c>
      <c r="N756">
        <v>47610</v>
      </c>
      <c r="O756">
        <v>47759</v>
      </c>
      <c r="P756" s="2">
        <v>47638</v>
      </c>
      <c r="Q756" s="10" t="s">
        <v>3305</v>
      </c>
    </row>
    <row r="757" spans="1:17" x14ac:dyDescent="0.2">
      <c r="A757" t="s">
        <v>5224</v>
      </c>
      <c r="B757">
        <v>18115</v>
      </c>
      <c r="C757">
        <v>50</v>
      </c>
      <c r="D757" t="str">
        <f t="shared" si="44"/>
        <v>05000US18115</v>
      </c>
      <c r="E757" t="s">
        <v>778</v>
      </c>
      <c r="F757" t="str">
        <f t="shared" si="45"/>
        <v>Ohio</v>
      </c>
      <c r="G757" t="str">
        <f t="shared" si="46"/>
        <v>Indiana</v>
      </c>
      <c r="H757">
        <v>6128</v>
      </c>
      <c r="I757">
        <v>6128</v>
      </c>
      <c r="J757">
        <v>6109</v>
      </c>
      <c r="K757">
        <v>6089</v>
      </c>
      <c r="L757">
        <v>6107</v>
      </c>
      <c r="M757">
        <v>6026</v>
      </c>
      <c r="N757">
        <v>6014</v>
      </c>
      <c r="O757">
        <v>5936</v>
      </c>
      <c r="P757" s="2">
        <v>5932</v>
      </c>
      <c r="Q757" s="10" t="s">
        <v>3304</v>
      </c>
    </row>
    <row r="758" spans="1:17" x14ac:dyDescent="0.2">
      <c r="A758" t="s">
        <v>5225</v>
      </c>
      <c r="B758">
        <v>18117</v>
      </c>
      <c r="C758">
        <v>50</v>
      </c>
      <c r="D758" t="str">
        <f t="shared" si="44"/>
        <v>05000US18117</v>
      </c>
      <c r="E758" t="s">
        <v>779</v>
      </c>
      <c r="F758" t="str">
        <f t="shared" si="45"/>
        <v>Orange</v>
      </c>
      <c r="G758" t="str">
        <f t="shared" si="46"/>
        <v>Indiana</v>
      </c>
      <c r="H758">
        <v>19840</v>
      </c>
      <c r="I758">
        <v>19840</v>
      </c>
      <c r="J758">
        <v>19803</v>
      </c>
      <c r="K758">
        <v>19890</v>
      </c>
      <c r="L758">
        <v>19677</v>
      </c>
      <c r="M758">
        <v>19724</v>
      </c>
      <c r="N758">
        <v>19645</v>
      </c>
      <c r="O758">
        <v>19516</v>
      </c>
      <c r="P758" s="2">
        <v>19335</v>
      </c>
      <c r="Q758" s="10" t="s">
        <v>3304</v>
      </c>
    </row>
    <row r="759" spans="1:17" x14ac:dyDescent="0.2">
      <c r="A759" t="s">
        <v>5226</v>
      </c>
      <c r="B759">
        <v>18119</v>
      </c>
      <c r="C759">
        <v>50</v>
      </c>
      <c r="D759" t="str">
        <f t="shared" si="44"/>
        <v>05000US18119</v>
      </c>
      <c r="E759" t="s">
        <v>780</v>
      </c>
      <c r="F759" t="str">
        <f t="shared" si="45"/>
        <v>Owen</v>
      </c>
      <c r="G759" t="str">
        <f t="shared" si="46"/>
        <v>Indiana</v>
      </c>
      <c r="H759">
        <v>21575</v>
      </c>
      <c r="I759">
        <v>21583</v>
      </c>
      <c r="J759">
        <v>21581</v>
      </c>
      <c r="K759">
        <v>21516</v>
      </c>
      <c r="L759">
        <v>21362</v>
      </c>
      <c r="M759">
        <v>21176</v>
      </c>
      <c r="N759">
        <v>21004</v>
      </c>
      <c r="O759">
        <v>20809</v>
      </c>
      <c r="P759" s="2">
        <v>20840</v>
      </c>
      <c r="Q759" s="1" t="s">
        <v>3308</v>
      </c>
    </row>
    <row r="760" spans="1:17" x14ac:dyDescent="0.2">
      <c r="A760" t="s">
        <v>5227</v>
      </c>
      <c r="B760">
        <v>18121</v>
      </c>
      <c r="C760">
        <v>50</v>
      </c>
      <c r="D760" t="str">
        <f t="shared" si="44"/>
        <v>05000US18121</v>
      </c>
      <c r="E760" t="s">
        <v>781</v>
      </c>
      <c r="F760" t="str">
        <f t="shared" si="45"/>
        <v>Parke</v>
      </c>
      <c r="G760" t="str">
        <f t="shared" si="46"/>
        <v>Indiana</v>
      </c>
      <c r="H760">
        <v>17339</v>
      </c>
      <c r="I760">
        <v>17354</v>
      </c>
      <c r="J760">
        <v>17279</v>
      </c>
      <c r="K760">
        <v>17107</v>
      </c>
      <c r="L760">
        <v>17089</v>
      </c>
      <c r="M760">
        <v>17191</v>
      </c>
      <c r="N760">
        <v>17207</v>
      </c>
      <c r="O760">
        <v>16878</v>
      </c>
      <c r="P760" s="2">
        <v>16800</v>
      </c>
      <c r="Q760" s="1" t="s">
        <v>3308</v>
      </c>
    </row>
    <row r="761" spans="1:17" x14ac:dyDescent="0.2">
      <c r="A761" t="s">
        <v>5228</v>
      </c>
      <c r="B761">
        <v>18123</v>
      </c>
      <c r="C761">
        <v>50</v>
      </c>
      <c r="D761" t="str">
        <f t="shared" si="44"/>
        <v>05000US18123</v>
      </c>
      <c r="E761" t="s">
        <v>782</v>
      </c>
      <c r="F761" t="str">
        <f t="shared" si="45"/>
        <v>Perry</v>
      </c>
      <c r="G761" t="str">
        <f t="shared" si="46"/>
        <v>Indiana</v>
      </c>
      <c r="H761">
        <v>19338</v>
      </c>
      <c r="I761">
        <v>19338</v>
      </c>
      <c r="J761">
        <v>19415</v>
      </c>
      <c r="K761">
        <v>19461</v>
      </c>
      <c r="L761">
        <v>19416</v>
      </c>
      <c r="M761">
        <v>19443</v>
      </c>
      <c r="N761">
        <v>19359</v>
      </c>
      <c r="O761">
        <v>19322</v>
      </c>
      <c r="P761" s="2">
        <v>18966</v>
      </c>
      <c r="Q761" s="10" t="s">
        <v>3304</v>
      </c>
    </row>
    <row r="762" spans="1:17" x14ac:dyDescent="0.2">
      <c r="A762" t="s">
        <v>5229</v>
      </c>
      <c r="B762">
        <v>18125</v>
      </c>
      <c r="C762">
        <v>50</v>
      </c>
      <c r="D762" t="str">
        <f t="shared" si="44"/>
        <v>05000US18125</v>
      </c>
      <c r="E762" t="s">
        <v>783</v>
      </c>
      <c r="F762" t="str">
        <f t="shared" si="45"/>
        <v>Pike</v>
      </c>
      <c r="G762" t="str">
        <f t="shared" si="46"/>
        <v>Indiana</v>
      </c>
      <c r="H762">
        <v>12845</v>
      </c>
      <c r="I762">
        <v>12770</v>
      </c>
      <c r="J762">
        <v>12776</v>
      </c>
      <c r="K762">
        <v>12689</v>
      </c>
      <c r="L762">
        <v>12716</v>
      </c>
      <c r="M762">
        <v>12588</v>
      </c>
      <c r="N762">
        <v>12561</v>
      </c>
      <c r="O762">
        <v>12476</v>
      </c>
      <c r="P762" s="2">
        <v>12431</v>
      </c>
      <c r="Q762" s="10" t="s">
        <v>3304</v>
      </c>
    </row>
    <row r="763" spans="1:17" x14ac:dyDescent="0.2">
      <c r="A763" t="s">
        <v>5230</v>
      </c>
      <c r="B763">
        <v>18127</v>
      </c>
      <c r="C763">
        <v>50</v>
      </c>
      <c r="D763" t="str">
        <f t="shared" si="44"/>
        <v>05000US18127</v>
      </c>
      <c r="E763" t="s">
        <v>784</v>
      </c>
      <c r="F763" t="str">
        <f t="shared" si="45"/>
        <v>Porter</v>
      </c>
      <c r="G763" t="str">
        <f t="shared" si="46"/>
        <v>Indiana</v>
      </c>
      <c r="H763">
        <v>164343</v>
      </c>
      <c r="I763">
        <v>164347</v>
      </c>
      <c r="J763">
        <v>164558</v>
      </c>
      <c r="K763">
        <v>165519</v>
      </c>
      <c r="L763">
        <v>165772</v>
      </c>
      <c r="M763">
        <v>166552</v>
      </c>
      <c r="N763">
        <v>167336</v>
      </c>
      <c r="O763">
        <v>167631</v>
      </c>
      <c r="P763" s="2">
        <v>167791</v>
      </c>
      <c r="Q763" s="10" t="s">
        <v>3271</v>
      </c>
    </row>
    <row r="764" spans="1:17" x14ac:dyDescent="0.2">
      <c r="A764" t="s">
        <v>5231</v>
      </c>
      <c r="B764">
        <v>18129</v>
      </c>
      <c r="C764">
        <v>50</v>
      </c>
      <c r="D764" t="str">
        <f t="shared" si="44"/>
        <v>05000US18129</v>
      </c>
      <c r="E764" t="s">
        <v>785</v>
      </c>
      <c r="F764" t="str">
        <f t="shared" si="45"/>
        <v>Posey</v>
      </c>
      <c r="G764" t="str">
        <f t="shared" si="46"/>
        <v>Indiana</v>
      </c>
      <c r="H764">
        <v>25910</v>
      </c>
      <c r="I764">
        <v>25910</v>
      </c>
      <c r="J764">
        <v>25856</v>
      </c>
      <c r="K764">
        <v>25696</v>
      </c>
      <c r="L764">
        <v>25627</v>
      </c>
      <c r="M764">
        <v>25504</v>
      </c>
      <c r="N764">
        <v>25538</v>
      </c>
      <c r="O764">
        <v>25490</v>
      </c>
      <c r="P764" s="2">
        <v>25476</v>
      </c>
      <c r="Q764" s="10" t="s">
        <v>3304</v>
      </c>
    </row>
    <row r="765" spans="1:17" x14ac:dyDescent="0.2">
      <c r="A765" t="s">
        <v>5232</v>
      </c>
      <c r="B765">
        <v>18131</v>
      </c>
      <c r="C765">
        <v>50</v>
      </c>
      <c r="D765" t="str">
        <f t="shared" si="44"/>
        <v>05000US18131</v>
      </c>
      <c r="E765" t="s">
        <v>786</v>
      </c>
      <c r="F765" t="str">
        <f t="shared" si="45"/>
        <v>Pulaski</v>
      </c>
      <c r="G765" t="str">
        <f t="shared" si="46"/>
        <v>Indiana</v>
      </c>
      <c r="H765">
        <v>13402</v>
      </c>
      <c r="I765">
        <v>13402</v>
      </c>
      <c r="J765">
        <v>13357</v>
      </c>
      <c r="K765">
        <v>13284</v>
      </c>
      <c r="L765">
        <v>13060</v>
      </c>
      <c r="M765">
        <v>12996</v>
      </c>
      <c r="N765">
        <v>12965</v>
      </c>
      <c r="O765">
        <v>12871</v>
      </c>
      <c r="P765" s="2">
        <v>12660</v>
      </c>
      <c r="Q765" s="10" t="s">
        <v>3271</v>
      </c>
    </row>
    <row r="766" spans="1:17" x14ac:dyDescent="0.2">
      <c r="A766" t="s">
        <v>5233</v>
      </c>
      <c r="B766">
        <v>18133</v>
      </c>
      <c r="C766">
        <v>50</v>
      </c>
      <c r="D766" t="str">
        <f t="shared" si="44"/>
        <v>05000US18133</v>
      </c>
      <c r="E766" t="s">
        <v>787</v>
      </c>
      <c r="F766" t="str">
        <f t="shared" si="45"/>
        <v>Putnam</v>
      </c>
      <c r="G766" t="str">
        <f t="shared" si="46"/>
        <v>Indiana</v>
      </c>
      <c r="H766">
        <v>37963</v>
      </c>
      <c r="I766">
        <v>37952</v>
      </c>
      <c r="J766">
        <v>37907</v>
      </c>
      <c r="K766">
        <v>37902</v>
      </c>
      <c r="L766">
        <v>37725</v>
      </c>
      <c r="M766">
        <v>37605</v>
      </c>
      <c r="N766">
        <v>37745</v>
      </c>
      <c r="O766">
        <v>37621</v>
      </c>
      <c r="P766" s="2">
        <v>37436</v>
      </c>
      <c r="Q766" s="1" t="s">
        <v>3308</v>
      </c>
    </row>
    <row r="767" spans="1:17" x14ac:dyDescent="0.2">
      <c r="A767" t="s">
        <v>5234</v>
      </c>
      <c r="B767">
        <v>18135</v>
      </c>
      <c r="C767">
        <v>50</v>
      </c>
      <c r="D767" t="str">
        <f t="shared" si="44"/>
        <v>05000US18135</v>
      </c>
      <c r="E767" t="s">
        <v>788</v>
      </c>
      <c r="F767" t="str">
        <f t="shared" si="45"/>
        <v>Randolph</v>
      </c>
      <c r="G767" t="str">
        <f t="shared" si="46"/>
        <v>Indiana</v>
      </c>
      <c r="H767">
        <v>26171</v>
      </c>
      <c r="I767">
        <v>26171</v>
      </c>
      <c r="J767">
        <v>26178</v>
      </c>
      <c r="K767">
        <v>26027</v>
      </c>
      <c r="L767">
        <v>25856</v>
      </c>
      <c r="M767">
        <v>25610</v>
      </c>
      <c r="N767">
        <v>25336</v>
      </c>
      <c r="O767">
        <v>25133</v>
      </c>
      <c r="P767" s="2">
        <v>25082</v>
      </c>
      <c r="Q767" s="10" t="s">
        <v>3305</v>
      </c>
    </row>
    <row r="768" spans="1:17" x14ac:dyDescent="0.2">
      <c r="A768" t="s">
        <v>5235</v>
      </c>
      <c r="B768">
        <v>18137</v>
      </c>
      <c r="C768">
        <v>50</v>
      </c>
      <c r="D768" t="str">
        <f t="shared" si="44"/>
        <v>05000US18137</v>
      </c>
      <c r="E768" t="s">
        <v>789</v>
      </c>
      <c r="F768" t="str">
        <f t="shared" si="45"/>
        <v>Ripley</v>
      </c>
      <c r="G768" t="str">
        <f t="shared" si="46"/>
        <v>Indiana</v>
      </c>
      <c r="H768">
        <v>28818</v>
      </c>
      <c r="I768">
        <v>28818</v>
      </c>
      <c r="J768">
        <v>28831</v>
      </c>
      <c r="K768">
        <v>28744</v>
      </c>
      <c r="L768">
        <v>28571</v>
      </c>
      <c r="M768">
        <v>28501</v>
      </c>
      <c r="N768">
        <v>28549</v>
      </c>
      <c r="O768">
        <v>28699</v>
      </c>
      <c r="P768" s="2">
        <v>28846</v>
      </c>
      <c r="Q768" s="10" t="s">
        <v>3304</v>
      </c>
    </row>
    <row r="769" spans="1:17" x14ac:dyDescent="0.2">
      <c r="A769" t="s">
        <v>5236</v>
      </c>
      <c r="B769">
        <v>18139</v>
      </c>
      <c r="C769">
        <v>50</v>
      </c>
      <c r="D769" t="str">
        <f t="shared" si="44"/>
        <v>05000US18139</v>
      </c>
      <c r="E769" t="s">
        <v>790</v>
      </c>
      <c r="F769" t="str">
        <f t="shared" si="45"/>
        <v>Rush</v>
      </c>
      <c r="G769" t="str">
        <f t="shared" si="46"/>
        <v>Indiana</v>
      </c>
      <c r="H769">
        <v>17392</v>
      </c>
      <c r="I769">
        <v>17392</v>
      </c>
      <c r="J769">
        <v>17368</v>
      </c>
      <c r="K769">
        <v>17314</v>
      </c>
      <c r="L769">
        <v>17133</v>
      </c>
      <c r="M769">
        <v>17001</v>
      </c>
      <c r="N769">
        <v>16859</v>
      </c>
      <c r="O769">
        <v>16725</v>
      </c>
      <c r="P769" s="2">
        <v>16649</v>
      </c>
      <c r="Q769" s="10" t="s">
        <v>3305</v>
      </c>
    </row>
    <row r="770" spans="1:17" x14ac:dyDescent="0.2">
      <c r="A770" t="s">
        <v>5237</v>
      </c>
      <c r="B770">
        <v>18141</v>
      </c>
      <c r="C770">
        <v>50</v>
      </c>
      <c r="D770" t="str">
        <f t="shared" si="44"/>
        <v>05000US18141</v>
      </c>
      <c r="E770" t="s">
        <v>791</v>
      </c>
      <c r="F770" t="str">
        <f t="shared" si="45"/>
        <v>St. Joseph</v>
      </c>
      <c r="G770" t="str">
        <f t="shared" si="46"/>
        <v>Indiana</v>
      </c>
      <c r="H770">
        <v>266931</v>
      </c>
      <c r="I770">
        <v>266929</v>
      </c>
      <c r="J770">
        <v>266791</v>
      </c>
      <c r="K770">
        <v>266710</v>
      </c>
      <c r="L770">
        <v>266612</v>
      </c>
      <c r="M770">
        <v>266972</v>
      </c>
      <c r="N770">
        <v>267620</v>
      </c>
      <c r="O770">
        <v>268134</v>
      </c>
      <c r="P770" s="2">
        <v>269141</v>
      </c>
      <c r="Q770" s="10" t="s">
        <v>3271</v>
      </c>
    </row>
    <row r="771" spans="1:17" x14ac:dyDescent="0.2">
      <c r="A771" t="s">
        <v>5238</v>
      </c>
      <c r="B771">
        <v>18143</v>
      </c>
      <c r="C771">
        <v>50</v>
      </c>
      <c r="D771" t="str">
        <f t="shared" ref="D771:D834" si="47">_xlfn.CONCAT("05000US",TEXT(B771,"00000"))</f>
        <v>05000US18143</v>
      </c>
      <c r="E771" t="s">
        <v>792</v>
      </c>
      <c r="F771" t="str">
        <f t="shared" si="45"/>
        <v>Scott</v>
      </c>
      <c r="G771" t="str">
        <f t="shared" si="46"/>
        <v>Indiana</v>
      </c>
      <c r="H771">
        <v>24181</v>
      </c>
      <c r="I771">
        <v>24181</v>
      </c>
      <c r="J771">
        <v>24174</v>
      </c>
      <c r="K771">
        <v>23925</v>
      </c>
      <c r="L771">
        <v>23769</v>
      </c>
      <c r="M771">
        <v>23804</v>
      </c>
      <c r="N771">
        <v>23661</v>
      </c>
      <c r="O771">
        <v>23707</v>
      </c>
      <c r="P771" s="2">
        <v>23730</v>
      </c>
      <c r="Q771" s="10" t="s">
        <v>3304</v>
      </c>
    </row>
    <row r="772" spans="1:17" x14ac:dyDescent="0.2">
      <c r="A772" t="s">
        <v>5239</v>
      </c>
      <c r="B772">
        <v>18145</v>
      </c>
      <c r="C772">
        <v>50</v>
      </c>
      <c r="D772" t="str">
        <f t="shared" si="47"/>
        <v>05000US18145</v>
      </c>
      <c r="E772" t="s">
        <v>793</v>
      </c>
      <c r="F772" t="str">
        <f t="shared" ref="F772:F835" si="48">MID(MID(E772,1,FIND(",",E772)-1),1,FIND(" County",MID(E772,1,FIND(",",E772)-1))-1)</f>
        <v>Shelby</v>
      </c>
      <c r="G772" t="str">
        <f t="shared" ref="G772:G835" si="49">MID(E772,FIND(",",E772)+2,9999)</f>
        <v>Indiana</v>
      </c>
      <c r="H772">
        <v>44436</v>
      </c>
      <c r="I772">
        <v>44393</v>
      </c>
      <c r="J772">
        <v>44321</v>
      </c>
      <c r="K772">
        <v>44349</v>
      </c>
      <c r="L772">
        <v>44345</v>
      </c>
      <c r="M772">
        <v>44422</v>
      </c>
      <c r="N772">
        <v>44487</v>
      </c>
      <c r="O772">
        <v>44442</v>
      </c>
      <c r="P772" s="2">
        <v>44324</v>
      </c>
      <c r="Q772" s="10" t="s">
        <v>3305</v>
      </c>
    </row>
    <row r="773" spans="1:17" x14ac:dyDescent="0.2">
      <c r="A773" t="s">
        <v>5240</v>
      </c>
      <c r="B773">
        <v>18147</v>
      </c>
      <c r="C773">
        <v>50</v>
      </c>
      <c r="D773" t="str">
        <f t="shared" si="47"/>
        <v>05000US18147</v>
      </c>
      <c r="E773" t="s">
        <v>794</v>
      </c>
      <c r="F773" t="str">
        <f t="shared" si="48"/>
        <v>Spencer</v>
      </c>
      <c r="G773" t="str">
        <f t="shared" si="49"/>
        <v>Indiana</v>
      </c>
      <c r="H773">
        <v>20952</v>
      </c>
      <c r="I773">
        <v>20952</v>
      </c>
      <c r="J773">
        <v>20880</v>
      </c>
      <c r="K773">
        <v>21049</v>
      </c>
      <c r="L773">
        <v>20866</v>
      </c>
      <c r="M773">
        <v>20824</v>
      </c>
      <c r="N773">
        <v>20818</v>
      </c>
      <c r="O773">
        <v>20727</v>
      </c>
      <c r="P773" s="2">
        <v>20648</v>
      </c>
      <c r="Q773" s="10" t="s">
        <v>3304</v>
      </c>
    </row>
    <row r="774" spans="1:17" x14ac:dyDescent="0.2">
      <c r="A774" t="s">
        <v>5241</v>
      </c>
      <c r="B774">
        <v>18149</v>
      </c>
      <c r="C774">
        <v>50</v>
      </c>
      <c r="D774" t="str">
        <f t="shared" si="47"/>
        <v>05000US18149</v>
      </c>
      <c r="E774" t="s">
        <v>795</v>
      </c>
      <c r="F774" t="str">
        <f t="shared" si="48"/>
        <v>Starke</v>
      </c>
      <c r="G774" t="str">
        <f t="shared" si="49"/>
        <v>Indiana</v>
      </c>
      <c r="H774">
        <v>23363</v>
      </c>
      <c r="I774">
        <v>23363</v>
      </c>
      <c r="J774">
        <v>23358</v>
      </c>
      <c r="K774">
        <v>23206</v>
      </c>
      <c r="L774">
        <v>23195</v>
      </c>
      <c r="M774">
        <v>23189</v>
      </c>
      <c r="N774">
        <v>23011</v>
      </c>
      <c r="O774">
        <v>22940</v>
      </c>
      <c r="P774" s="2">
        <v>23009</v>
      </c>
      <c r="Q774" s="10" t="s">
        <v>3271</v>
      </c>
    </row>
    <row r="775" spans="1:17" x14ac:dyDescent="0.2">
      <c r="A775" t="s">
        <v>5242</v>
      </c>
      <c r="B775">
        <v>18151</v>
      </c>
      <c r="C775">
        <v>50</v>
      </c>
      <c r="D775" t="str">
        <f t="shared" si="47"/>
        <v>05000US18151</v>
      </c>
      <c r="E775" t="s">
        <v>796</v>
      </c>
      <c r="F775" t="str">
        <f t="shared" si="48"/>
        <v>Steuben</v>
      </c>
      <c r="G775" t="str">
        <f t="shared" si="49"/>
        <v>Indiana</v>
      </c>
      <c r="H775">
        <v>34185</v>
      </c>
      <c r="I775">
        <v>34183</v>
      </c>
      <c r="J775">
        <v>34135</v>
      </c>
      <c r="K775">
        <v>34070</v>
      </c>
      <c r="L775">
        <v>34164</v>
      </c>
      <c r="M775">
        <v>34346</v>
      </c>
      <c r="N775">
        <v>34427</v>
      </c>
      <c r="O775">
        <v>34343</v>
      </c>
      <c r="P775" s="2">
        <v>34116</v>
      </c>
      <c r="Q775" s="10" t="s">
        <v>3305</v>
      </c>
    </row>
    <row r="776" spans="1:17" x14ac:dyDescent="0.2">
      <c r="A776" t="s">
        <v>5243</v>
      </c>
      <c r="B776">
        <v>18153</v>
      </c>
      <c r="C776">
        <v>50</v>
      </c>
      <c r="D776" t="str">
        <f t="shared" si="47"/>
        <v>05000US18153</v>
      </c>
      <c r="E776" t="s">
        <v>797</v>
      </c>
      <c r="F776" t="str">
        <f t="shared" si="48"/>
        <v>Sullivan</v>
      </c>
      <c r="G776" t="str">
        <f t="shared" si="49"/>
        <v>Indiana</v>
      </c>
      <c r="H776">
        <v>21475</v>
      </c>
      <c r="I776">
        <v>21475</v>
      </c>
      <c r="J776">
        <v>21409</v>
      </c>
      <c r="K776">
        <v>21234</v>
      </c>
      <c r="L776">
        <v>21216</v>
      </c>
      <c r="M776">
        <v>21172</v>
      </c>
      <c r="N776">
        <v>21013</v>
      </c>
      <c r="O776">
        <v>20927</v>
      </c>
      <c r="P776" s="2">
        <v>20802</v>
      </c>
      <c r="Q776" s="1" t="s">
        <v>3308</v>
      </c>
    </row>
    <row r="777" spans="1:17" x14ac:dyDescent="0.2">
      <c r="A777" t="s">
        <v>5244</v>
      </c>
      <c r="B777">
        <v>18155</v>
      </c>
      <c r="C777">
        <v>50</v>
      </c>
      <c r="D777" t="str">
        <f t="shared" si="47"/>
        <v>05000US18155</v>
      </c>
      <c r="E777" t="s">
        <v>798</v>
      </c>
      <c r="F777" t="str">
        <f t="shared" si="48"/>
        <v>Switzerland</v>
      </c>
      <c r="G777" t="str">
        <f t="shared" si="49"/>
        <v>Indiana</v>
      </c>
      <c r="H777">
        <v>10613</v>
      </c>
      <c r="I777">
        <v>10613</v>
      </c>
      <c r="J777">
        <v>10625</v>
      </c>
      <c r="K777">
        <v>10561</v>
      </c>
      <c r="L777">
        <v>10395</v>
      </c>
      <c r="M777">
        <v>10517</v>
      </c>
      <c r="N777">
        <v>10470</v>
      </c>
      <c r="O777">
        <v>10509</v>
      </c>
      <c r="P777" s="2">
        <v>10527</v>
      </c>
      <c r="Q777" s="10" t="s">
        <v>3304</v>
      </c>
    </row>
    <row r="778" spans="1:17" x14ac:dyDescent="0.2">
      <c r="A778" t="s">
        <v>5245</v>
      </c>
      <c r="B778">
        <v>18157</v>
      </c>
      <c r="C778">
        <v>50</v>
      </c>
      <c r="D778" t="str">
        <f t="shared" si="47"/>
        <v>05000US18157</v>
      </c>
      <c r="E778" t="s">
        <v>799</v>
      </c>
      <c r="F778" t="str">
        <f t="shared" si="48"/>
        <v>Tippecanoe</v>
      </c>
      <c r="G778" t="str">
        <f t="shared" si="49"/>
        <v>Indiana</v>
      </c>
      <c r="H778">
        <v>172780</v>
      </c>
      <c r="I778">
        <v>172803</v>
      </c>
      <c r="J778">
        <v>173046</v>
      </c>
      <c r="K778">
        <v>175513</v>
      </c>
      <c r="L778">
        <v>178430</v>
      </c>
      <c r="M778">
        <v>181242</v>
      </c>
      <c r="N778">
        <v>183515</v>
      </c>
      <c r="O778">
        <v>185741</v>
      </c>
      <c r="P778" s="2">
        <v>188059</v>
      </c>
      <c r="Q778" s="1" t="s">
        <v>3308</v>
      </c>
    </row>
    <row r="779" spans="1:17" x14ac:dyDescent="0.2">
      <c r="A779" t="s">
        <v>5246</v>
      </c>
      <c r="B779">
        <v>18159</v>
      </c>
      <c r="C779">
        <v>50</v>
      </c>
      <c r="D779" t="str">
        <f t="shared" si="47"/>
        <v>05000US18159</v>
      </c>
      <c r="E779" t="s">
        <v>800</v>
      </c>
      <c r="F779" t="str">
        <f t="shared" si="48"/>
        <v>Tipton</v>
      </c>
      <c r="G779" t="str">
        <f t="shared" si="49"/>
        <v>Indiana</v>
      </c>
      <c r="H779">
        <v>15936</v>
      </c>
      <c r="I779">
        <v>15936</v>
      </c>
      <c r="J779">
        <v>15883</v>
      </c>
      <c r="K779">
        <v>15855</v>
      </c>
      <c r="L779">
        <v>15728</v>
      </c>
      <c r="M779">
        <v>15582</v>
      </c>
      <c r="N779">
        <v>15452</v>
      </c>
      <c r="O779">
        <v>15292</v>
      </c>
      <c r="P779" s="2">
        <v>15182</v>
      </c>
      <c r="Q779" s="10" t="s">
        <v>3305</v>
      </c>
    </row>
    <row r="780" spans="1:17" x14ac:dyDescent="0.2">
      <c r="A780" t="s">
        <v>5247</v>
      </c>
      <c r="B780">
        <v>18161</v>
      </c>
      <c r="C780">
        <v>50</v>
      </c>
      <c r="D780" t="str">
        <f t="shared" si="47"/>
        <v>05000US18161</v>
      </c>
      <c r="E780" t="s">
        <v>801</v>
      </c>
      <c r="F780" t="str">
        <f t="shared" si="48"/>
        <v>Union</v>
      </c>
      <c r="G780" t="str">
        <f t="shared" si="49"/>
        <v>Indiana</v>
      </c>
      <c r="H780">
        <v>7516</v>
      </c>
      <c r="I780">
        <v>7516</v>
      </c>
      <c r="J780">
        <v>7533</v>
      </c>
      <c r="K780">
        <v>7475</v>
      </c>
      <c r="L780">
        <v>7334</v>
      </c>
      <c r="M780">
        <v>7288</v>
      </c>
      <c r="N780">
        <v>7224</v>
      </c>
      <c r="O780">
        <v>7195</v>
      </c>
      <c r="P780" s="2">
        <v>7212</v>
      </c>
      <c r="Q780" s="10" t="s">
        <v>3305</v>
      </c>
    </row>
    <row r="781" spans="1:17" x14ac:dyDescent="0.2">
      <c r="A781" t="s">
        <v>5248</v>
      </c>
      <c r="B781">
        <v>18163</v>
      </c>
      <c r="C781">
        <v>50</v>
      </c>
      <c r="D781" t="str">
        <f t="shared" si="47"/>
        <v>05000US18163</v>
      </c>
      <c r="E781" t="s">
        <v>802</v>
      </c>
      <c r="F781" t="str">
        <f t="shared" si="48"/>
        <v>Vanderburgh</v>
      </c>
      <c r="G781" t="str">
        <f t="shared" si="49"/>
        <v>Indiana</v>
      </c>
      <c r="H781">
        <v>179703</v>
      </c>
      <c r="I781">
        <v>179703</v>
      </c>
      <c r="J781">
        <v>179857</v>
      </c>
      <c r="K781">
        <v>180372</v>
      </c>
      <c r="L781">
        <v>181031</v>
      </c>
      <c r="M781">
        <v>181693</v>
      </c>
      <c r="N781">
        <v>182073</v>
      </c>
      <c r="O781">
        <v>181941</v>
      </c>
      <c r="P781" s="2">
        <v>181721</v>
      </c>
      <c r="Q781" s="10" t="s">
        <v>3304</v>
      </c>
    </row>
    <row r="782" spans="1:17" x14ac:dyDescent="0.2">
      <c r="A782" t="s">
        <v>5249</v>
      </c>
      <c r="B782">
        <v>18165</v>
      </c>
      <c r="C782">
        <v>50</v>
      </c>
      <c r="D782" t="str">
        <f t="shared" si="47"/>
        <v>05000US18165</v>
      </c>
      <c r="E782" t="s">
        <v>803</v>
      </c>
      <c r="F782" t="str">
        <f t="shared" si="48"/>
        <v>Vermillion</v>
      </c>
      <c r="G782" t="str">
        <f t="shared" si="49"/>
        <v>Indiana</v>
      </c>
      <c r="H782">
        <v>16212</v>
      </c>
      <c r="I782">
        <v>16212</v>
      </c>
      <c r="J782">
        <v>16139</v>
      </c>
      <c r="K782">
        <v>16103</v>
      </c>
      <c r="L782">
        <v>15941</v>
      </c>
      <c r="M782">
        <v>15858</v>
      </c>
      <c r="N782">
        <v>15684</v>
      </c>
      <c r="O782">
        <v>15634</v>
      </c>
      <c r="P782" s="2">
        <v>15645</v>
      </c>
      <c r="Q782" s="1" t="s">
        <v>3308</v>
      </c>
    </row>
    <row r="783" spans="1:17" x14ac:dyDescent="0.2">
      <c r="A783" t="s">
        <v>5250</v>
      </c>
      <c r="B783">
        <v>18167</v>
      </c>
      <c r="C783">
        <v>50</v>
      </c>
      <c r="D783" t="str">
        <f t="shared" si="47"/>
        <v>05000US18167</v>
      </c>
      <c r="E783" t="s">
        <v>804</v>
      </c>
      <c r="F783" t="str">
        <f t="shared" si="48"/>
        <v>Vigo</v>
      </c>
      <c r="G783" t="str">
        <f t="shared" si="49"/>
        <v>Indiana</v>
      </c>
      <c r="H783">
        <v>107848</v>
      </c>
      <c r="I783">
        <v>107848</v>
      </c>
      <c r="J783">
        <v>107899</v>
      </c>
      <c r="K783">
        <v>108296</v>
      </c>
      <c r="L783">
        <v>108528</v>
      </c>
      <c r="M783">
        <v>108226</v>
      </c>
      <c r="N783">
        <v>108100</v>
      </c>
      <c r="O783">
        <v>107708</v>
      </c>
      <c r="P783" s="2">
        <v>107931</v>
      </c>
      <c r="Q783" s="1" t="s">
        <v>3308</v>
      </c>
    </row>
    <row r="784" spans="1:17" x14ac:dyDescent="0.2">
      <c r="A784" t="s">
        <v>5251</v>
      </c>
      <c r="B784">
        <v>18169</v>
      </c>
      <c r="C784">
        <v>50</v>
      </c>
      <c r="D784" t="str">
        <f t="shared" si="47"/>
        <v>05000US18169</v>
      </c>
      <c r="E784" t="s">
        <v>805</v>
      </c>
      <c r="F784" t="str">
        <f t="shared" si="48"/>
        <v>Wabash</v>
      </c>
      <c r="G784" t="str">
        <f t="shared" si="49"/>
        <v>Indiana</v>
      </c>
      <c r="H784">
        <v>32888</v>
      </c>
      <c r="I784">
        <v>32888</v>
      </c>
      <c r="J784">
        <v>32856</v>
      </c>
      <c r="K784">
        <v>32587</v>
      </c>
      <c r="L784">
        <v>32437</v>
      </c>
      <c r="M784">
        <v>32354</v>
      </c>
      <c r="N784">
        <v>32255</v>
      </c>
      <c r="O784">
        <v>32075</v>
      </c>
      <c r="P784" s="2">
        <v>31762</v>
      </c>
      <c r="Q784" s="10" t="s">
        <v>3305</v>
      </c>
    </row>
    <row r="785" spans="1:20" x14ac:dyDescent="0.2">
      <c r="A785" t="s">
        <v>5252</v>
      </c>
      <c r="B785">
        <v>18171</v>
      </c>
      <c r="C785">
        <v>50</v>
      </c>
      <c r="D785" t="str">
        <f t="shared" si="47"/>
        <v>05000US18171</v>
      </c>
      <c r="E785" t="s">
        <v>806</v>
      </c>
      <c r="F785" t="str">
        <f t="shared" si="48"/>
        <v>Warren</v>
      </c>
      <c r="G785" t="str">
        <f t="shared" si="49"/>
        <v>Indiana</v>
      </c>
      <c r="H785">
        <v>8508</v>
      </c>
      <c r="I785">
        <v>8508</v>
      </c>
      <c r="J785">
        <v>8502</v>
      </c>
      <c r="K785">
        <v>8480</v>
      </c>
      <c r="L785">
        <v>8391</v>
      </c>
      <c r="M785">
        <v>8378</v>
      </c>
      <c r="N785">
        <v>8330</v>
      </c>
      <c r="O785">
        <v>8280</v>
      </c>
      <c r="P785" s="2">
        <v>8166</v>
      </c>
      <c r="Q785" s="1" t="s">
        <v>3308</v>
      </c>
    </row>
    <row r="786" spans="1:20" x14ac:dyDescent="0.2">
      <c r="A786" t="s">
        <v>5253</v>
      </c>
      <c r="B786">
        <v>18173</v>
      </c>
      <c r="C786">
        <v>50</v>
      </c>
      <c r="D786" t="str">
        <f t="shared" si="47"/>
        <v>05000US18173</v>
      </c>
      <c r="E786" t="s">
        <v>807</v>
      </c>
      <c r="F786" t="str">
        <f t="shared" si="48"/>
        <v>Warrick</v>
      </c>
      <c r="G786" t="str">
        <f t="shared" si="49"/>
        <v>Indiana</v>
      </c>
      <c r="H786">
        <v>59689</v>
      </c>
      <c r="I786">
        <v>59689</v>
      </c>
      <c r="J786">
        <v>59850</v>
      </c>
      <c r="K786">
        <v>60231</v>
      </c>
      <c r="L786">
        <v>60458</v>
      </c>
      <c r="M786">
        <v>61054</v>
      </c>
      <c r="N786">
        <v>61229</v>
      </c>
      <c r="O786">
        <v>61894</v>
      </c>
      <c r="P786" s="2">
        <v>62498</v>
      </c>
      <c r="Q786" s="10" t="s">
        <v>3304</v>
      </c>
    </row>
    <row r="787" spans="1:20" x14ac:dyDescent="0.2">
      <c r="A787" t="s">
        <v>5254</v>
      </c>
      <c r="B787">
        <v>18175</v>
      </c>
      <c r="C787">
        <v>50</v>
      </c>
      <c r="D787" t="str">
        <f t="shared" si="47"/>
        <v>05000US18175</v>
      </c>
      <c r="E787" t="s">
        <v>808</v>
      </c>
      <c r="F787" t="str">
        <f t="shared" si="48"/>
        <v>Washington</v>
      </c>
      <c r="G787" t="str">
        <f t="shared" si="49"/>
        <v>Indiana</v>
      </c>
      <c r="H787">
        <v>28262</v>
      </c>
      <c r="I787">
        <v>28262</v>
      </c>
      <c r="J787">
        <v>28282</v>
      </c>
      <c r="K787">
        <v>28182</v>
      </c>
      <c r="L787">
        <v>27911</v>
      </c>
      <c r="M787">
        <v>27791</v>
      </c>
      <c r="N787">
        <v>27869</v>
      </c>
      <c r="O787">
        <v>27721</v>
      </c>
      <c r="P787" s="2">
        <v>27670</v>
      </c>
      <c r="Q787" s="1" t="s">
        <v>3308</v>
      </c>
    </row>
    <row r="788" spans="1:20" x14ac:dyDescent="0.2">
      <c r="A788" t="s">
        <v>5255</v>
      </c>
      <c r="B788">
        <v>18177</v>
      </c>
      <c r="C788">
        <v>50</v>
      </c>
      <c r="D788" t="str">
        <f t="shared" si="47"/>
        <v>05000US18177</v>
      </c>
      <c r="E788" t="s">
        <v>809</v>
      </c>
      <c r="F788" t="str">
        <f t="shared" si="48"/>
        <v>Wayne</v>
      </c>
      <c r="G788" t="str">
        <f t="shared" si="49"/>
        <v>Indiana</v>
      </c>
      <c r="H788">
        <v>68917</v>
      </c>
      <c r="I788">
        <v>69003</v>
      </c>
      <c r="J788">
        <v>68902</v>
      </c>
      <c r="K788">
        <v>68663</v>
      </c>
      <c r="L788">
        <v>68304</v>
      </c>
      <c r="M788">
        <v>67854</v>
      </c>
      <c r="N788">
        <v>67406</v>
      </c>
      <c r="O788">
        <v>66984</v>
      </c>
      <c r="P788" s="2">
        <v>66568</v>
      </c>
      <c r="Q788" s="10" t="s">
        <v>3305</v>
      </c>
    </row>
    <row r="789" spans="1:20" x14ac:dyDescent="0.2">
      <c r="A789" t="s">
        <v>5256</v>
      </c>
      <c r="B789">
        <v>18179</v>
      </c>
      <c r="C789">
        <v>50</v>
      </c>
      <c r="D789" t="str">
        <f t="shared" si="47"/>
        <v>05000US18179</v>
      </c>
      <c r="E789" t="s">
        <v>810</v>
      </c>
      <c r="F789" t="str">
        <f t="shared" si="48"/>
        <v>Wells</v>
      </c>
      <c r="G789" t="str">
        <f t="shared" si="49"/>
        <v>Indiana</v>
      </c>
      <c r="H789">
        <v>27636</v>
      </c>
      <c r="I789">
        <v>27636</v>
      </c>
      <c r="J789">
        <v>27678</v>
      </c>
      <c r="K789">
        <v>27747</v>
      </c>
      <c r="L789">
        <v>27713</v>
      </c>
      <c r="M789">
        <v>27744</v>
      </c>
      <c r="N789">
        <v>27839</v>
      </c>
      <c r="O789">
        <v>27937</v>
      </c>
      <c r="P789" s="2">
        <v>27949</v>
      </c>
      <c r="Q789" s="10" t="s">
        <v>3305</v>
      </c>
    </row>
    <row r="790" spans="1:20" x14ac:dyDescent="0.2">
      <c r="A790" t="s">
        <v>5257</v>
      </c>
      <c r="B790">
        <v>18181</v>
      </c>
      <c r="C790">
        <v>50</v>
      </c>
      <c r="D790" t="str">
        <f t="shared" si="47"/>
        <v>05000US18181</v>
      </c>
      <c r="E790" t="s">
        <v>811</v>
      </c>
      <c r="F790" t="str">
        <f t="shared" si="48"/>
        <v>White</v>
      </c>
      <c r="G790" t="str">
        <f t="shared" si="49"/>
        <v>Indiana</v>
      </c>
      <c r="H790">
        <v>24643</v>
      </c>
      <c r="I790">
        <v>24643</v>
      </c>
      <c r="J790">
        <v>24683</v>
      </c>
      <c r="K790">
        <v>24518</v>
      </c>
      <c r="L790">
        <v>24390</v>
      </c>
      <c r="M790">
        <v>24328</v>
      </c>
      <c r="N790">
        <v>24383</v>
      </c>
      <c r="O790">
        <v>24224</v>
      </c>
      <c r="P790" s="2">
        <v>23999</v>
      </c>
      <c r="Q790" s="10" t="s">
        <v>3271</v>
      </c>
    </row>
    <row r="791" spans="1:20" x14ac:dyDescent="0.2">
      <c r="A791" t="s">
        <v>5258</v>
      </c>
      <c r="B791">
        <v>18183</v>
      </c>
      <c r="C791">
        <v>50</v>
      </c>
      <c r="D791" t="str">
        <f t="shared" si="47"/>
        <v>05000US18183</v>
      </c>
      <c r="E791" t="s">
        <v>812</v>
      </c>
      <c r="F791" t="str">
        <f t="shared" si="48"/>
        <v>Whitley</v>
      </c>
      <c r="G791" t="str">
        <f t="shared" si="49"/>
        <v>Indiana</v>
      </c>
      <c r="H791">
        <v>33292</v>
      </c>
      <c r="I791">
        <v>33291</v>
      </c>
      <c r="J791">
        <v>33347</v>
      </c>
      <c r="K791">
        <v>33305</v>
      </c>
      <c r="L791">
        <v>33283</v>
      </c>
      <c r="M791">
        <v>33232</v>
      </c>
      <c r="N791">
        <v>33413</v>
      </c>
      <c r="O791">
        <v>33395</v>
      </c>
      <c r="P791" s="2">
        <v>33449</v>
      </c>
      <c r="Q791" s="10" t="s">
        <v>3305</v>
      </c>
    </row>
    <row r="792" spans="1:20" x14ac:dyDescent="0.2">
      <c r="A792" t="s">
        <v>5259</v>
      </c>
      <c r="B792">
        <v>19001</v>
      </c>
      <c r="C792">
        <v>50</v>
      </c>
      <c r="D792" t="str">
        <f t="shared" si="47"/>
        <v>05000US19001</v>
      </c>
      <c r="E792" t="s">
        <v>813</v>
      </c>
      <c r="F792" t="str">
        <f t="shared" si="48"/>
        <v>Adair</v>
      </c>
      <c r="G792" t="str">
        <f t="shared" si="49"/>
        <v>Iowa</v>
      </c>
      <c r="H792">
        <v>7682</v>
      </c>
      <c r="I792">
        <v>7682</v>
      </c>
      <c r="J792">
        <v>7665</v>
      </c>
      <c r="K792">
        <v>7565</v>
      </c>
      <c r="L792">
        <v>7493</v>
      </c>
      <c r="M792">
        <v>7440</v>
      </c>
      <c r="N792">
        <v>7416</v>
      </c>
      <c r="O792">
        <v>7211</v>
      </c>
      <c r="P792" s="2">
        <v>7092</v>
      </c>
      <c r="Q792" s="10" t="s">
        <v>3292</v>
      </c>
      <c r="S792" s="2"/>
      <c r="T792" s="2"/>
    </row>
    <row r="793" spans="1:20" x14ac:dyDescent="0.2">
      <c r="A793" t="s">
        <v>5260</v>
      </c>
      <c r="B793">
        <v>19003</v>
      </c>
      <c r="C793">
        <v>50</v>
      </c>
      <c r="D793" t="str">
        <f t="shared" si="47"/>
        <v>05000US19003</v>
      </c>
      <c r="E793" t="s">
        <v>814</v>
      </c>
      <c r="F793" t="str">
        <f t="shared" si="48"/>
        <v>Adams</v>
      </c>
      <c r="G793" t="str">
        <f t="shared" si="49"/>
        <v>Iowa</v>
      </c>
      <c r="H793">
        <v>4029</v>
      </c>
      <c r="I793">
        <v>4029</v>
      </c>
      <c r="J793">
        <v>4026</v>
      </c>
      <c r="K793">
        <v>3996</v>
      </c>
      <c r="L793">
        <v>3905</v>
      </c>
      <c r="M793">
        <v>3890</v>
      </c>
      <c r="N793">
        <v>3865</v>
      </c>
      <c r="O793">
        <v>3758</v>
      </c>
      <c r="P793" s="2">
        <v>3693</v>
      </c>
      <c r="Q793" s="10" t="s">
        <v>3308</v>
      </c>
      <c r="S793" s="2"/>
      <c r="T793" s="2"/>
    </row>
    <row r="794" spans="1:20" x14ac:dyDescent="0.2">
      <c r="A794" t="s">
        <v>5261</v>
      </c>
      <c r="B794">
        <v>19005</v>
      </c>
      <c r="C794">
        <v>50</v>
      </c>
      <c r="D794" t="str">
        <f t="shared" si="47"/>
        <v>05000US19005</v>
      </c>
      <c r="E794" t="s">
        <v>815</v>
      </c>
      <c r="F794" t="str">
        <f t="shared" si="48"/>
        <v>Allamakee</v>
      </c>
      <c r="G794" t="str">
        <f t="shared" si="49"/>
        <v>Iowa</v>
      </c>
      <c r="H794">
        <v>14330</v>
      </c>
      <c r="I794">
        <v>14328</v>
      </c>
      <c r="J794">
        <v>14350</v>
      </c>
      <c r="K794">
        <v>14204</v>
      </c>
      <c r="L794">
        <v>14134</v>
      </c>
      <c r="M794">
        <v>14043</v>
      </c>
      <c r="N794">
        <v>14064</v>
      </c>
      <c r="O794">
        <v>13882</v>
      </c>
      <c r="P794" s="2">
        <v>13884</v>
      </c>
      <c r="Q794" s="10" t="s">
        <v>3292</v>
      </c>
      <c r="S794" s="3"/>
      <c r="T794" s="2"/>
    </row>
    <row r="795" spans="1:20" x14ac:dyDescent="0.2">
      <c r="A795" t="s">
        <v>5262</v>
      </c>
      <c r="B795">
        <v>19007</v>
      </c>
      <c r="C795">
        <v>50</v>
      </c>
      <c r="D795" t="str">
        <f t="shared" si="47"/>
        <v>05000US19007</v>
      </c>
      <c r="E795" t="s">
        <v>816</v>
      </c>
      <c r="F795" t="str">
        <f t="shared" si="48"/>
        <v>Appanoose</v>
      </c>
      <c r="G795" t="str">
        <f t="shared" si="49"/>
        <v>Iowa</v>
      </c>
      <c r="H795">
        <v>12887</v>
      </c>
      <c r="I795">
        <v>12887</v>
      </c>
      <c r="J795">
        <v>12859</v>
      </c>
      <c r="K795">
        <v>12863</v>
      </c>
      <c r="L795">
        <v>12702</v>
      </c>
      <c r="M795">
        <v>12645</v>
      </c>
      <c r="N795">
        <v>12649</v>
      </c>
      <c r="O795">
        <v>12551</v>
      </c>
      <c r="P795" s="2">
        <v>12462</v>
      </c>
      <c r="Q795" s="10" t="s">
        <v>3308</v>
      </c>
      <c r="S795" s="3"/>
      <c r="T795" s="2"/>
    </row>
    <row r="796" spans="1:20" x14ac:dyDescent="0.2">
      <c r="A796" t="s">
        <v>5263</v>
      </c>
      <c r="B796">
        <v>19009</v>
      </c>
      <c r="C796">
        <v>50</v>
      </c>
      <c r="D796" t="str">
        <f t="shared" si="47"/>
        <v>05000US19009</v>
      </c>
      <c r="E796" t="s">
        <v>817</v>
      </c>
      <c r="F796" t="str">
        <f t="shared" si="48"/>
        <v>Audubon</v>
      </c>
      <c r="G796" t="str">
        <f t="shared" si="49"/>
        <v>Iowa</v>
      </c>
      <c r="H796">
        <v>6119</v>
      </c>
      <c r="I796">
        <v>6119</v>
      </c>
      <c r="J796">
        <v>6112</v>
      </c>
      <c r="K796">
        <v>6019</v>
      </c>
      <c r="L796">
        <v>5883</v>
      </c>
      <c r="M796">
        <v>5882</v>
      </c>
      <c r="N796">
        <v>5785</v>
      </c>
      <c r="O796">
        <v>5738</v>
      </c>
      <c r="P796" s="2">
        <v>5678</v>
      </c>
      <c r="Q796" s="10" t="s">
        <v>3292</v>
      </c>
    </row>
    <row r="797" spans="1:20" x14ac:dyDescent="0.2">
      <c r="A797" t="s">
        <v>5264</v>
      </c>
      <c r="B797">
        <v>19011</v>
      </c>
      <c r="C797">
        <v>50</v>
      </c>
      <c r="D797" t="str">
        <f t="shared" si="47"/>
        <v>05000US19011</v>
      </c>
      <c r="E797" t="s">
        <v>818</v>
      </c>
      <c r="F797" t="str">
        <f t="shared" si="48"/>
        <v>Benton</v>
      </c>
      <c r="G797" t="str">
        <f t="shared" si="49"/>
        <v>Iowa</v>
      </c>
      <c r="H797">
        <v>26076</v>
      </c>
      <c r="I797">
        <v>26076</v>
      </c>
      <c r="J797">
        <v>26055</v>
      </c>
      <c r="K797">
        <v>26121</v>
      </c>
      <c r="L797">
        <v>25855</v>
      </c>
      <c r="M797">
        <v>25724</v>
      </c>
      <c r="N797">
        <v>25658</v>
      </c>
      <c r="O797">
        <v>25663</v>
      </c>
      <c r="P797" s="2">
        <v>25699</v>
      </c>
      <c r="Q797" s="10" t="s">
        <v>3292</v>
      </c>
    </row>
    <row r="798" spans="1:20" x14ac:dyDescent="0.2">
      <c r="A798" t="s">
        <v>5265</v>
      </c>
      <c r="B798">
        <v>19013</v>
      </c>
      <c r="C798">
        <v>50</v>
      </c>
      <c r="D798" t="str">
        <f t="shared" si="47"/>
        <v>05000US19013</v>
      </c>
      <c r="E798" t="s">
        <v>819</v>
      </c>
      <c r="F798" t="str">
        <f t="shared" si="48"/>
        <v>Black Hawk</v>
      </c>
      <c r="G798" t="str">
        <f t="shared" si="49"/>
        <v>Iowa</v>
      </c>
      <c r="H798">
        <v>131090</v>
      </c>
      <c r="I798">
        <v>131090</v>
      </c>
      <c r="J798">
        <v>131176</v>
      </c>
      <c r="K798">
        <v>131460</v>
      </c>
      <c r="L798">
        <v>131761</v>
      </c>
      <c r="M798">
        <v>132780</v>
      </c>
      <c r="N798">
        <v>133161</v>
      </c>
      <c r="O798">
        <v>133499</v>
      </c>
      <c r="P798" s="2">
        <v>132904</v>
      </c>
      <c r="Q798" s="10" t="s">
        <v>3292</v>
      </c>
    </row>
    <row r="799" spans="1:20" x14ac:dyDescent="0.2">
      <c r="A799" t="s">
        <v>5266</v>
      </c>
      <c r="B799">
        <v>19015</v>
      </c>
      <c r="C799">
        <v>50</v>
      </c>
      <c r="D799" t="str">
        <f t="shared" si="47"/>
        <v>05000US19015</v>
      </c>
      <c r="E799" t="s">
        <v>820</v>
      </c>
      <c r="F799" t="str">
        <f t="shared" si="48"/>
        <v>Boone</v>
      </c>
      <c r="G799" t="str">
        <f t="shared" si="49"/>
        <v>Iowa</v>
      </c>
      <c r="H799">
        <v>26306</v>
      </c>
      <c r="I799">
        <v>26306</v>
      </c>
      <c r="J799">
        <v>26278</v>
      </c>
      <c r="K799">
        <v>26337</v>
      </c>
      <c r="L799">
        <v>26228</v>
      </c>
      <c r="M799">
        <v>26359</v>
      </c>
      <c r="N799">
        <v>26367</v>
      </c>
      <c r="O799">
        <v>26571</v>
      </c>
      <c r="P799" s="2">
        <v>26532</v>
      </c>
      <c r="Q799" s="10" t="s">
        <v>3292</v>
      </c>
    </row>
    <row r="800" spans="1:20" x14ac:dyDescent="0.2">
      <c r="A800" t="s">
        <v>5267</v>
      </c>
      <c r="B800">
        <v>19017</v>
      </c>
      <c r="C800">
        <v>50</v>
      </c>
      <c r="D800" t="str">
        <f t="shared" si="47"/>
        <v>05000US19017</v>
      </c>
      <c r="E800" t="s">
        <v>821</v>
      </c>
      <c r="F800" t="str">
        <f t="shared" si="48"/>
        <v>Bremer</v>
      </c>
      <c r="G800" t="str">
        <f t="shared" si="49"/>
        <v>Iowa</v>
      </c>
      <c r="H800">
        <v>24276</v>
      </c>
      <c r="I800">
        <v>24276</v>
      </c>
      <c r="J800">
        <v>24286</v>
      </c>
      <c r="K800">
        <v>24368</v>
      </c>
      <c r="L800">
        <v>24477</v>
      </c>
      <c r="M800">
        <v>24588</v>
      </c>
      <c r="N800">
        <v>24673</v>
      </c>
      <c r="O800">
        <v>24779</v>
      </c>
      <c r="P800" s="2">
        <v>24798</v>
      </c>
      <c r="Q800" s="10" t="s">
        <v>3292</v>
      </c>
    </row>
    <row r="801" spans="1:17" x14ac:dyDescent="0.2">
      <c r="A801" t="s">
        <v>5268</v>
      </c>
      <c r="B801">
        <v>19019</v>
      </c>
      <c r="C801">
        <v>50</v>
      </c>
      <c r="D801" t="str">
        <f t="shared" si="47"/>
        <v>05000US19019</v>
      </c>
      <c r="E801" t="s">
        <v>822</v>
      </c>
      <c r="F801" t="str">
        <f t="shared" si="48"/>
        <v>Buchanan</v>
      </c>
      <c r="G801" t="str">
        <f t="shared" si="49"/>
        <v>Iowa</v>
      </c>
      <c r="H801">
        <v>20958</v>
      </c>
      <c r="I801">
        <v>20958</v>
      </c>
      <c r="J801">
        <v>20958</v>
      </c>
      <c r="K801">
        <v>20901</v>
      </c>
      <c r="L801">
        <v>20964</v>
      </c>
      <c r="M801">
        <v>20996</v>
      </c>
      <c r="N801">
        <v>21120</v>
      </c>
      <c r="O801">
        <v>21084</v>
      </c>
      <c r="P801" s="2">
        <v>20992</v>
      </c>
      <c r="Q801" s="10" t="s">
        <v>3292</v>
      </c>
    </row>
    <row r="802" spans="1:17" x14ac:dyDescent="0.2">
      <c r="A802" t="s">
        <v>5269</v>
      </c>
      <c r="B802">
        <v>19021</v>
      </c>
      <c r="C802">
        <v>50</v>
      </c>
      <c r="D802" t="str">
        <f t="shared" si="47"/>
        <v>05000US19021</v>
      </c>
      <c r="E802" t="s">
        <v>823</v>
      </c>
      <c r="F802" t="str">
        <f t="shared" si="48"/>
        <v>Buena Vista</v>
      </c>
      <c r="G802" t="str">
        <f t="shared" si="49"/>
        <v>Iowa</v>
      </c>
      <c r="H802">
        <v>20260</v>
      </c>
      <c r="I802">
        <v>20260</v>
      </c>
      <c r="J802">
        <v>20324</v>
      </c>
      <c r="K802">
        <v>20244</v>
      </c>
      <c r="L802">
        <v>20543</v>
      </c>
      <c r="M802">
        <v>20552</v>
      </c>
      <c r="N802">
        <v>20507</v>
      </c>
      <c r="O802">
        <v>20289</v>
      </c>
      <c r="P802" s="2">
        <v>20332</v>
      </c>
      <c r="Q802" s="10" t="s">
        <v>3292</v>
      </c>
    </row>
    <row r="803" spans="1:17" x14ac:dyDescent="0.2">
      <c r="A803" t="s">
        <v>5270</v>
      </c>
      <c r="B803">
        <v>19023</v>
      </c>
      <c r="C803">
        <v>50</v>
      </c>
      <c r="D803" t="str">
        <f t="shared" si="47"/>
        <v>05000US19023</v>
      </c>
      <c r="E803" t="s">
        <v>824</v>
      </c>
      <c r="F803" t="str">
        <f t="shared" si="48"/>
        <v>Butler</v>
      </c>
      <c r="G803" t="str">
        <f t="shared" si="49"/>
        <v>Iowa</v>
      </c>
      <c r="H803">
        <v>14867</v>
      </c>
      <c r="I803">
        <v>14867</v>
      </c>
      <c r="J803">
        <v>14906</v>
      </c>
      <c r="K803">
        <v>14960</v>
      </c>
      <c r="L803">
        <v>14991</v>
      </c>
      <c r="M803">
        <v>15017</v>
      </c>
      <c r="N803">
        <v>14972</v>
      </c>
      <c r="O803">
        <v>14896</v>
      </c>
      <c r="P803" s="2">
        <v>14791</v>
      </c>
      <c r="Q803" s="10" t="s">
        <v>3292</v>
      </c>
    </row>
    <row r="804" spans="1:17" x14ac:dyDescent="0.2">
      <c r="A804" t="s">
        <v>5271</v>
      </c>
      <c r="B804">
        <v>19025</v>
      </c>
      <c r="C804">
        <v>50</v>
      </c>
      <c r="D804" t="str">
        <f t="shared" si="47"/>
        <v>05000US19025</v>
      </c>
      <c r="E804" t="s">
        <v>825</v>
      </c>
      <c r="F804" t="str">
        <f t="shared" si="48"/>
        <v>Calhoun</v>
      </c>
      <c r="G804" t="str">
        <f t="shared" si="49"/>
        <v>Iowa</v>
      </c>
      <c r="H804">
        <v>9670</v>
      </c>
      <c r="I804">
        <v>10177</v>
      </c>
      <c r="J804">
        <v>10171</v>
      </c>
      <c r="K804">
        <v>10072</v>
      </c>
      <c r="L804">
        <v>9924</v>
      </c>
      <c r="M804">
        <v>9922</v>
      </c>
      <c r="N804">
        <v>9861</v>
      </c>
      <c r="O804">
        <v>9828</v>
      </c>
      <c r="P804" s="2">
        <v>9846</v>
      </c>
      <c r="Q804" s="10" t="s">
        <v>3292</v>
      </c>
    </row>
    <row r="805" spans="1:17" x14ac:dyDescent="0.2">
      <c r="A805" t="s">
        <v>5272</v>
      </c>
      <c r="B805">
        <v>19027</v>
      </c>
      <c r="C805">
        <v>50</v>
      </c>
      <c r="D805" t="str">
        <f t="shared" si="47"/>
        <v>05000US19027</v>
      </c>
      <c r="E805" t="s">
        <v>826</v>
      </c>
      <c r="F805" t="str">
        <f t="shared" si="48"/>
        <v>Carroll</v>
      </c>
      <c r="G805" t="str">
        <f t="shared" si="49"/>
        <v>Iowa</v>
      </c>
      <c r="H805">
        <v>20816</v>
      </c>
      <c r="I805">
        <v>20816</v>
      </c>
      <c r="J805">
        <v>20828</v>
      </c>
      <c r="K805">
        <v>20857</v>
      </c>
      <c r="L805">
        <v>20685</v>
      </c>
      <c r="M805">
        <v>20582</v>
      </c>
      <c r="N805">
        <v>20562</v>
      </c>
      <c r="O805">
        <v>20507</v>
      </c>
      <c r="P805" s="2">
        <v>20437</v>
      </c>
      <c r="Q805" s="10" t="s">
        <v>3292</v>
      </c>
    </row>
    <row r="806" spans="1:17" x14ac:dyDescent="0.2">
      <c r="A806" t="s">
        <v>5273</v>
      </c>
      <c r="B806">
        <v>19029</v>
      </c>
      <c r="C806">
        <v>50</v>
      </c>
      <c r="D806" t="str">
        <f t="shared" si="47"/>
        <v>05000US19029</v>
      </c>
      <c r="E806" t="s">
        <v>827</v>
      </c>
      <c r="F806" t="str">
        <f t="shared" si="48"/>
        <v>Cass</v>
      </c>
      <c r="G806" t="str">
        <f t="shared" si="49"/>
        <v>Iowa</v>
      </c>
      <c r="H806">
        <v>13956</v>
      </c>
      <c r="I806">
        <v>13956</v>
      </c>
      <c r="J806">
        <v>13935</v>
      </c>
      <c r="K806">
        <v>13783</v>
      </c>
      <c r="L806">
        <v>13711</v>
      </c>
      <c r="M806">
        <v>13582</v>
      </c>
      <c r="N806">
        <v>13359</v>
      </c>
      <c r="O806">
        <v>13354</v>
      </c>
      <c r="P806" s="2">
        <v>13157</v>
      </c>
      <c r="Q806" s="10" t="s">
        <v>3292</v>
      </c>
    </row>
    <row r="807" spans="1:17" x14ac:dyDescent="0.2">
      <c r="A807" t="s">
        <v>5274</v>
      </c>
      <c r="B807">
        <v>19031</v>
      </c>
      <c r="C807">
        <v>50</v>
      </c>
      <c r="D807" t="str">
        <f t="shared" si="47"/>
        <v>05000US19031</v>
      </c>
      <c r="E807" t="s">
        <v>828</v>
      </c>
      <c r="F807" t="str">
        <f t="shared" si="48"/>
        <v>Cedar</v>
      </c>
      <c r="G807" t="str">
        <f t="shared" si="49"/>
        <v>Iowa</v>
      </c>
      <c r="H807">
        <v>18499</v>
      </c>
      <c r="I807">
        <v>18495</v>
      </c>
      <c r="J807">
        <v>18490</v>
      </c>
      <c r="K807">
        <v>18418</v>
      </c>
      <c r="L807">
        <v>18402</v>
      </c>
      <c r="M807">
        <v>18338</v>
      </c>
      <c r="N807">
        <v>18388</v>
      </c>
      <c r="O807">
        <v>18362</v>
      </c>
      <c r="P807" s="2">
        <v>18454</v>
      </c>
      <c r="Q807" s="10" t="s">
        <v>3292</v>
      </c>
    </row>
    <row r="808" spans="1:17" x14ac:dyDescent="0.2">
      <c r="A808" t="s">
        <v>5275</v>
      </c>
      <c r="B808">
        <v>19033</v>
      </c>
      <c r="C808">
        <v>50</v>
      </c>
      <c r="D808" t="str">
        <f t="shared" si="47"/>
        <v>05000US19033</v>
      </c>
      <c r="E808" t="s">
        <v>829</v>
      </c>
      <c r="F808" t="str">
        <f t="shared" si="48"/>
        <v>Cerro Gordo</v>
      </c>
      <c r="G808" t="str">
        <f t="shared" si="49"/>
        <v>Iowa</v>
      </c>
      <c r="H808">
        <v>44151</v>
      </c>
      <c r="I808">
        <v>44151</v>
      </c>
      <c r="J808">
        <v>44116</v>
      </c>
      <c r="K808">
        <v>43978</v>
      </c>
      <c r="L808">
        <v>43723</v>
      </c>
      <c r="M808">
        <v>43506</v>
      </c>
      <c r="N808">
        <v>43227</v>
      </c>
      <c r="O808">
        <v>42988</v>
      </c>
      <c r="P808" s="2">
        <v>43070</v>
      </c>
      <c r="Q808" s="10" t="s">
        <v>3292</v>
      </c>
    </row>
    <row r="809" spans="1:17" x14ac:dyDescent="0.2">
      <c r="A809" t="s">
        <v>5276</v>
      </c>
      <c r="B809">
        <v>19035</v>
      </c>
      <c r="C809">
        <v>50</v>
      </c>
      <c r="D809" t="str">
        <f t="shared" si="47"/>
        <v>05000US19035</v>
      </c>
      <c r="E809" t="s">
        <v>830</v>
      </c>
      <c r="F809" t="str">
        <f t="shared" si="48"/>
        <v>Cherokee</v>
      </c>
      <c r="G809" t="str">
        <f t="shared" si="49"/>
        <v>Iowa</v>
      </c>
      <c r="H809">
        <v>12072</v>
      </c>
      <c r="I809">
        <v>12072</v>
      </c>
      <c r="J809">
        <v>12112</v>
      </c>
      <c r="K809">
        <v>12023</v>
      </c>
      <c r="L809">
        <v>11959</v>
      </c>
      <c r="M809">
        <v>11894</v>
      </c>
      <c r="N809">
        <v>11832</v>
      </c>
      <c r="O809">
        <v>11567</v>
      </c>
      <c r="P809" s="2">
        <v>11508</v>
      </c>
      <c r="Q809" s="10" t="s">
        <v>3292</v>
      </c>
    </row>
    <row r="810" spans="1:17" x14ac:dyDescent="0.2">
      <c r="A810" t="s">
        <v>5277</v>
      </c>
      <c r="B810">
        <v>19037</v>
      </c>
      <c r="C810">
        <v>50</v>
      </c>
      <c r="D810" t="str">
        <f t="shared" si="47"/>
        <v>05000US19037</v>
      </c>
      <c r="E810" t="s">
        <v>831</v>
      </c>
      <c r="F810" t="str">
        <f t="shared" si="48"/>
        <v>Chickasaw</v>
      </c>
      <c r="G810" t="str">
        <f t="shared" si="49"/>
        <v>Iowa</v>
      </c>
      <c r="H810">
        <v>12439</v>
      </c>
      <c r="I810">
        <v>12439</v>
      </c>
      <c r="J810">
        <v>12426</v>
      </c>
      <c r="K810">
        <v>12423</v>
      </c>
      <c r="L810">
        <v>12284</v>
      </c>
      <c r="M810">
        <v>12228</v>
      </c>
      <c r="N810">
        <v>12200</v>
      </c>
      <c r="O810">
        <v>12085</v>
      </c>
      <c r="P810" s="2">
        <v>12023</v>
      </c>
      <c r="Q810" s="10" t="s">
        <v>3292</v>
      </c>
    </row>
    <row r="811" spans="1:17" x14ac:dyDescent="0.2">
      <c r="A811" t="s">
        <v>5278</v>
      </c>
      <c r="B811">
        <v>19039</v>
      </c>
      <c r="C811">
        <v>50</v>
      </c>
      <c r="D811" t="str">
        <f t="shared" si="47"/>
        <v>05000US19039</v>
      </c>
      <c r="E811" t="s">
        <v>832</v>
      </c>
      <c r="F811" t="str">
        <f t="shared" si="48"/>
        <v>Clarke</v>
      </c>
      <c r="G811" t="str">
        <f t="shared" si="49"/>
        <v>Iowa</v>
      </c>
      <c r="H811">
        <v>9286</v>
      </c>
      <c r="I811">
        <v>9286</v>
      </c>
      <c r="J811">
        <v>9312</v>
      </c>
      <c r="K811">
        <v>9314</v>
      </c>
      <c r="L811">
        <v>9351</v>
      </c>
      <c r="M811">
        <v>9252</v>
      </c>
      <c r="N811">
        <v>9210</v>
      </c>
      <c r="O811">
        <v>9245</v>
      </c>
      <c r="P811" s="2">
        <v>9309</v>
      </c>
      <c r="Q811" s="10" t="s">
        <v>3308</v>
      </c>
    </row>
    <row r="812" spans="1:17" x14ac:dyDescent="0.2">
      <c r="A812" t="s">
        <v>5279</v>
      </c>
      <c r="B812">
        <v>19041</v>
      </c>
      <c r="C812">
        <v>50</v>
      </c>
      <c r="D812" t="str">
        <f t="shared" si="47"/>
        <v>05000US19041</v>
      </c>
      <c r="E812" t="s">
        <v>833</v>
      </c>
      <c r="F812" t="str">
        <f t="shared" si="48"/>
        <v>Clay</v>
      </c>
      <c r="G812" t="str">
        <f t="shared" si="49"/>
        <v>Iowa</v>
      </c>
      <c r="H812">
        <v>16667</v>
      </c>
      <c r="I812">
        <v>16667</v>
      </c>
      <c r="J812">
        <v>16634</v>
      </c>
      <c r="K812">
        <v>16610</v>
      </c>
      <c r="L812">
        <v>16576</v>
      </c>
      <c r="M812">
        <v>16480</v>
      </c>
      <c r="N812">
        <v>16509</v>
      </c>
      <c r="O812">
        <v>16491</v>
      </c>
      <c r="P812" s="2">
        <v>16333</v>
      </c>
      <c r="Q812" s="10" t="s">
        <v>3292</v>
      </c>
    </row>
    <row r="813" spans="1:17" x14ac:dyDescent="0.2">
      <c r="A813" t="s">
        <v>5280</v>
      </c>
      <c r="B813">
        <v>19043</v>
      </c>
      <c r="C813">
        <v>50</v>
      </c>
      <c r="D813" t="str">
        <f t="shared" si="47"/>
        <v>05000US19043</v>
      </c>
      <c r="E813" t="s">
        <v>834</v>
      </c>
      <c r="F813" t="str">
        <f t="shared" si="48"/>
        <v>Clayton</v>
      </c>
      <c r="G813" t="str">
        <f t="shared" si="49"/>
        <v>Iowa</v>
      </c>
      <c r="H813">
        <v>18129</v>
      </c>
      <c r="I813">
        <v>18129</v>
      </c>
      <c r="J813">
        <v>18082</v>
      </c>
      <c r="K813">
        <v>17992</v>
      </c>
      <c r="L813">
        <v>17926</v>
      </c>
      <c r="M813">
        <v>17771</v>
      </c>
      <c r="N813">
        <v>17713</v>
      </c>
      <c r="O813">
        <v>17674</v>
      </c>
      <c r="P813" s="2">
        <v>17590</v>
      </c>
      <c r="Q813" s="10" t="s">
        <v>3292</v>
      </c>
    </row>
    <row r="814" spans="1:17" x14ac:dyDescent="0.2">
      <c r="A814" t="s">
        <v>5281</v>
      </c>
      <c r="B814">
        <v>19045</v>
      </c>
      <c r="C814">
        <v>50</v>
      </c>
      <c r="D814" t="str">
        <f t="shared" si="47"/>
        <v>05000US19045</v>
      </c>
      <c r="E814" t="s">
        <v>835</v>
      </c>
      <c r="F814" t="str">
        <f t="shared" si="48"/>
        <v>Clinton</v>
      </c>
      <c r="G814" t="str">
        <f t="shared" si="49"/>
        <v>Iowa</v>
      </c>
      <c r="H814">
        <v>49116</v>
      </c>
      <c r="I814">
        <v>49116</v>
      </c>
      <c r="J814">
        <v>49112</v>
      </c>
      <c r="K814">
        <v>49100</v>
      </c>
      <c r="L814">
        <v>48716</v>
      </c>
      <c r="M814">
        <v>48293</v>
      </c>
      <c r="N814">
        <v>47923</v>
      </c>
      <c r="O814">
        <v>47617</v>
      </c>
      <c r="P814" s="2">
        <v>47309</v>
      </c>
      <c r="Q814" s="10" t="s">
        <v>3292</v>
      </c>
    </row>
    <row r="815" spans="1:17" x14ac:dyDescent="0.2">
      <c r="A815" t="s">
        <v>5282</v>
      </c>
      <c r="B815">
        <v>19047</v>
      </c>
      <c r="C815">
        <v>50</v>
      </c>
      <c r="D815" t="str">
        <f t="shared" si="47"/>
        <v>05000US19047</v>
      </c>
      <c r="E815" t="s">
        <v>836</v>
      </c>
      <c r="F815" t="str">
        <f t="shared" si="48"/>
        <v>Crawford</v>
      </c>
      <c r="G815" t="str">
        <f t="shared" si="49"/>
        <v>Iowa</v>
      </c>
      <c r="H815">
        <v>17096</v>
      </c>
      <c r="I815">
        <v>17096</v>
      </c>
      <c r="J815">
        <v>17164</v>
      </c>
      <c r="K815">
        <v>17250</v>
      </c>
      <c r="L815">
        <v>17325</v>
      </c>
      <c r="M815">
        <v>17328</v>
      </c>
      <c r="N815">
        <v>17146</v>
      </c>
      <c r="O815">
        <v>16998</v>
      </c>
      <c r="P815" s="2">
        <v>16940</v>
      </c>
      <c r="Q815" s="10" t="s">
        <v>3292</v>
      </c>
    </row>
    <row r="816" spans="1:17" x14ac:dyDescent="0.2">
      <c r="A816" t="s">
        <v>5283</v>
      </c>
      <c r="B816">
        <v>19049</v>
      </c>
      <c r="C816">
        <v>50</v>
      </c>
      <c r="D816" t="str">
        <f t="shared" si="47"/>
        <v>05000US19049</v>
      </c>
      <c r="E816" t="s">
        <v>837</v>
      </c>
      <c r="F816" t="str">
        <f t="shared" si="48"/>
        <v>Dallas</v>
      </c>
      <c r="G816" t="str">
        <f t="shared" si="49"/>
        <v>Iowa</v>
      </c>
      <c r="H816">
        <v>66135</v>
      </c>
      <c r="I816">
        <v>66137</v>
      </c>
      <c r="J816">
        <v>66699</v>
      </c>
      <c r="K816">
        <v>69759</v>
      </c>
      <c r="L816">
        <v>72271</v>
      </c>
      <c r="M816">
        <v>75010</v>
      </c>
      <c r="N816">
        <v>77798</v>
      </c>
      <c r="O816">
        <v>80777</v>
      </c>
      <c r="P816" s="2">
        <v>84516</v>
      </c>
      <c r="Q816" s="10" t="s">
        <v>3292</v>
      </c>
    </row>
    <row r="817" spans="1:19" x14ac:dyDescent="0.2">
      <c r="A817" t="s">
        <v>5284</v>
      </c>
      <c r="B817">
        <v>19051</v>
      </c>
      <c r="C817">
        <v>50</v>
      </c>
      <c r="D817" t="str">
        <f t="shared" si="47"/>
        <v>05000US19051</v>
      </c>
      <c r="E817" t="s">
        <v>838</v>
      </c>
      <c r="F817" t="str">
        <f t="shared" si="48"/>
        <v>Davis</v>
      </c>
      <c r="G817" t="str">
        <f t="shared" si="49"/>
        <v>Iowa</v>
      </c>
      <c r="H817">
        <v>8753</v>
      </c>
      <c r="I817">
        <v>8753</v>
      </c>
      <c r="J817">
        <v>8770</v>
      </c>
      <c r="K817">
        <v>8760</v>
      </c>
      <c r="L817">
        <v>8697</v>
      </c>
      <c r="M817">
        <v>8762</v>
      </c>
      <c r="N817">
        <v>8745</v>
      </c>
      <c r="O817">
        <v>8777</v>
      </c>
      <c r="P817" s="2">
        <v>8860</v>
      </c>
      <c r="Q817" s="10" t="s">
        <v>3308</v>
      </c>
    </row>
    <row r="818" spans="1:19" x14ac:dyDescent="0.2">
      <c r="A818" t="s">
        <v>5285</v>
      </c>
      <c r="B818">
        <v>19053</v>
      </c>
      <c r="C818">
        <v>50</v>
      </c>
      <c r="D818" t="str">
        <f t="shared" si="47"/>
        <v>05000US19053</v>
      </c>
      <c r="E818" t="s">
        <v>839</v>
      </c>
      <c r="F818" t="str">
        <f t="shared" si="48"/>
        <v>Decatur</v>
      </c>
      <c r="G818" t="str">
        <f t="shared" si="49"/>
        <v>Iowa</v>
      </c>
      <c r="H818">
        <v>8457</v>
      </c>
      <c r="I818">
        <v>8457</v>
      </c>
      <c r="J818">
        <v>8421</v>
      </c>
      <c r="K818">
        <v>8261</v>
      </c>
      <c r="L818">
        <v>8255</v>
      </c>
      <c r="M818">
        <v>8240</v>
      </c>
      <c r="N818">
        <v>8231</v>
      </c>
      <c r="O818">
        <v>8185</v>
      </c>
      <c r="P818" s="2">
        <v>8141</v>
      </c>
      <c r="Q818" s="10" t="s">
        <v>3308</v>
      </c>
    </row>
    <row r="819" spans="1:19" x14ac:dyDescent="0.2">
      <c r="A819" t="s">
        <v>5286</v>
      </c>
      <c r="B819">
        <v>19055</v>
      </c>
      <c r="C819">
        <v>50</v>
      </c>
      <c r="D819" t="str">
        <f t="shared" si="47"/>
        <v>05000US19055</v>
      </c>
      <c r="E819" t="s">
        <v>840</v>
      </c>
      <c r="F819" t="str">
        <f t="shared" si="48"/>
        <v>Delaware</v>
      </c>
      <c r="G819" t="str">
        <f t="shared" si="49"/>
        <v>Iowa</v>
      </c>
      <c r="H819">
        <v>17764</v>
      </c>
      <c r="I819">
        <v>17764</v>
      </c>
      <c r="J819">
        <v>17769</v>
      </c>
      <c r="K819">
        <v>17652</v>
      </c>
      <c r="L819">
        <v>17578</v>
      </c>
      <c r="M819">
        <v>17499</v>
      </c>
      <c r="N819">
        <v>17413</v>
      </c>
      <c r="O819">
        <v>17406</v>
      </c>
      <c r="P819" s="2">
        <v>17327</v>
      </c>
      <c r="Q819" s="10" t="s">
        <v>3292</v>
      </c>
    </row>
    <row r="820" spans="1:19" x14ac:dyDescent="0.2">
      <c r="A820" t="s">
        <v>5287</v>
      </c>
      <c r="B820">
        <v>19057</v>
      </c>
      <c r="C820">
        <v>50</v>
      </c>
      <c r="D820" t="str">
        <f t="shared" si="47"/>
        <v>05000US19057</v>
      </c>
      <c r="E820" t="s">
        <v>841</v>
      </c>
      <c r="F820" t="str">
        <f t="shared" si="48"/>
        <v>Des Moines</v>
      </c>
      <c r="G820" t="str">
        <f t="shared" si="49"/>
        <v>Iowa</v>
      </c>
      <c r="H820">
        <v>40325</v>
      </c>
      <c r="I820">
        <v>40325</v>
      </c>
      <c r="J820">
        <v>40257</v>
      </c>
      <c r="K820">
        <v>40095</v>
      </c>
      <c r="L820">
        <v>40265</v>
      </c>
      <c r="M820">
        <v>40437</v>
      </c>
      <c r="N820">
        <v>40143</v>
      </c>
      <c r="O820">
        <v>39985</v>
      </c>
      <c r="P820" s="2">
        <v>39739</v>
      </c>
      <c r="Q820" s="10" t="s">
        <v>3308</v>
      </c>
    </row>
    <row r="821" spans="1:19" x14ac:dyDescent="0.2">
      <c r="A821" t="s">
        <v>5288</v>
      </c>
      <c r="B821">
        <v>19059</v>
      </c>
      <c r="C821">
        <v>50</v>
      </c>
      <c r="D821" t="str">
        <f t="shared" si="47"/>
        <v>05000US19059</v>
      </c>
      <c r="E821" t="s">
        <v>842</v>
      </c>
      <c r="F821" t="str">
        <f t="shared" si="48"/>
        <v>Dickinson</v>
      </c>
      <c r="G821" t="str">
        <f t="shared" si="49"/>
        <v>Iowa</v>
      </c>
      <c r="H821">
        <v>16667</v>
      </c>
      <c r="I821">
        <v>16667</v>
      </c>
      <c r="J821">
        <v>16669</v>
      </c>
      <c r="K821">
        <v>16889</v>
      </c>
      <c r="L821">
        <v>16986</v>
      </c>
      <c r="M821">
        <v>16944</v>
      </c>
      <c r="N821">
        <v>16937</v>
      </c>
      <c r="O821">
        <v>17122</v>
      </c>
      <c r="P821" s="2">
        <v>17243</v>
      </c>
      <c r="Q821" s="10" t="s">
        <v>3292</v>
      </c>
    </row>
    <row r="822" spans="1:19" x14ac:dyDescent="0.2">
      <c r="A822" t="s">
        <v>5289</v>
      </c>
      <c r="B822">
        <v>19061</v>
      </c>
      <c r="C822">
        <v>50</v>
      </c>
      <c r="D822" t="str">
        <f t="shared" si="47"/>
        <v>05000US19061</v>
      </c>
      <c r="E822" t="s">
        <v>843</v>
      </c>
      <c r="F822" t="str">
        <f t="shared" si="48"/>
        <v>Dubuque</v>
      </c>
      <c r="G822" t="str">
        <f t="shared" si="49"/>
        <v>Iowa</v>
      </c>
      <c r="H822">
        <v>93653</v>
      </c>
      <c r="I822">
        <v>93653</v>
      </c>
      <c r="J822">
        <v>93926</v>
      </c>
      <c r="K822">
        <v>94564</v>
      </c>
      <c r="L822">
        <v>95211</v>
      </c>
      <c r="M822">
        <v>95964</v>
      </c>
      <c r="N822">
        <v>96582</v>
      </c>
      <c r="O822">
        <v>97034</v>
      </c>
      <c r="P822" s="2">
        <v>97003</v>
      </c>
      <c r="Q822" s="10" t="s">
        <v>3292</v>
      </c>
    </row>
    <row r="823" spans="1:19" x14ac:dyDescent="0.2">
      <c r="A823" t="s">
        <v>5290</v>
      </c>
      <c r="B823">
        <v>19063</v>
      </c>
      <c r="C823">
        <v>50</v>
      </c>
      <c r="D823" t="str">
        <f t="shared" si="47"/>
        <v>05000US19063</v>
      </c>
      <c r="E823" t="s">
        <v>844</v>
      </c>
      <c r="F823" t="str">
        <f t="shared" si="48"/>
        <v>Emmet</v>
      </c>
      <c r="G823" t="str">
        <f t="shared" si="49"/>
        <v>Iowa</v>
      </c>
      <c r="H823">
        <v>10302</v>
      </c>
      <c r="I823">
        <v>10302</v>
      </c>
      <c r="J823">
        <v>10282</v>
      </c>
      <c r="K823">
        <v>10081</v>
      </c>
      <c r="L823">
        <v>9964</v>
      </c>
      <c r="M823">
        <v>9904</v>
      </c>
      <c r="N823">
        <v>9841</v>
      </c>
      <c r="O823">
        <v>9732</v>
      </c>
      <c r="P823" s="2">
        <v>9658</v>
      </c>
      <c r="Q823" s="10" t="s">
        <v>3292</v>
      </c>
    </row>
    <row r="824" spans="1:19" x14ac:dyDescent="0.2">
      <c r="A824" t="s">
        <v>5291</v>
      </c>
      <c r="B824">
        <v>19065</v>
      </c>
      <c r="C824">
        <v>50</v>
      </c>
      <c r="D824" t="str">
        <f t="shared" si="47"/>
        <v>05000US19065</v>
      </c>
      <c r="E824" t="s">
        <v>845</v>
      </c>
      <c r="F824" t="str">
        <f t="shared" si="48"/>
        <v>Fayette</v>
      </c>
      <c r="G824" t="str">
        <f t="shared" si="49"/>
        <v>Iowa</v>
      </c>
      <c r="H824">
        <v>20880</v>
      </c>
      <c r="I824">
        <v>20880</v>
      </c>
      <c r="J824">
        <v>20859</v>
      </c>
      <c r="K824">
        <v>20979</v>
      </c>
      <c r="L824">
        <v>20803</v>
      </c>
      <c r="M824">
        <v>20528</v>
      </c>
      <c r="N824">
        <v>20345</v>
      </c>
      <c r="O824">
        <v>20223</v>
      </c>
      <c r="P824" s="2">
        <v>20054</v>
      </c>
      <c r="Q824" s="10" t="s">
        <v>3292</v>
      </c>
      <c r="S824" s="2"/>
    </row>
    <row r="825" spans="1:19" x14ac:dyDescent="0.2">
      <c r="A825" t="s">
        <v>5292</v>
      </c>
      <c r="B825">
        <v>19067</v>
      </c>
      <c r="C825">
        <v>50</v>
      </c>
      <c r="D825" t="str">
        <f t="shared" si="47"/>
        <v>05000US19067</v>
      </c>
      <c r="E825" t="s">
        <v>846</v>
      </c>
      <c r="F825" t="str">
        <f t="shared" si="48"/>
        <v>Floyd</v>
      </c>
      <c r="G825" t="str">
        <f t="shared" si="49"/>
        <v>Iowa</v>
      </c>
      <c r="H825">
        <v>16303</v>
      </c>
      <c r="I825">
        <v>16303</v>
      </c>
      <c r="J825">
        <v>16300</v>
      </c>
      <c r="K825">
        <v>16098</v>
      </c>
      <c r="L825">
        <v>16107</v>
      </c>
      <c r="M825">
        <v>16062</v>
      </c>
      <c r="N825">
        <v>16026</v>
      </c>
      <c r="O825">
        <v>15954</v>
      </c>
      <c r="P825" s="2">
        <v>15873</v>
      </c>
      <c r="Q825" s="10" t="s">
        <v>3292</v>
      </c>
      <c r="S825" s="2"/>
    </row>
    <row r="826" spans="1:19" x14ac:dyDescent="0.2">
      <c r="A826" t="s">
        <v>5293</v>
      </c>
      <c r="B826">
        <v>19069</v>
      </c>
      <c r="C826">
        <v>50</v>
      </c>
      <c r="D826" t="str">
        <f t="shared" si="47"/>
        <v>05000US19069</v>
      </c>
      <c r="E826" t="s">
        <v>847</v>
      </c>
      <c r="F826" t="str">
        <f t="shared" si="48"/>
        <v>Franklin</v>
      </c>
      <c r="G826" t="str">
        <f t="shared" si="49"/>
        <v>Iowa</v>
      </c>
      <c r="H826">
        <v>10680</v>
      </c>
      <c r="I826">
        <v>10680</v>
      </c>
      <c r="J826">
        <v>10692</v>
      </c>
      <c r="K826">
        <v>10693</v>
      </c>
      <c r="L826">
        <v>10523</v>
      </c>
      <c r="M826">
        <v>10522</v>
      </c>
      <c r="N826">
        <v>10442</v>
      </c>
      <c r="O826">
        <v>10308</v>
      </c>
      <c r="P826" s="2">
        <v>10170</v>
      </c>
      <c r="Q826" s="10" t="s">
        <v>3292</v>
      </c>
    </row>
    <row r="827" spans="1:19" x14ac:dyDescent="0.2">
      <c r="A827" t="s">
        <v>5294</v>
      </c>
      <c r="B827">
        <v>19071</v>
      </c>
      <c r="C827">
        <v>50</v>
      </c>
      <c r="D827" t="str">
        <f t="shared" si="47"/>
        <v>05000US19071</v>
      </c>
      <c r="E827" t="s">
        <v>848</v>
      </c>
      <c r="F827" t="str">
        <f t="shared" si="48"/>
        <v>Fremont</v>
      </c>
      <c r="G827" t="str">
        <f t="shared" si="49"/>
        <v>Iowa</v>
      </c>
      <c r="H827">
        <v>7441</v>
      </c>
      <c r="I827">
        <v>7441</v>
      </c>
      <c r="J827">
        <v>7430</v>
      </c>
      <c r="K827">
        <v>7371</v>
      </c>
      <c r="L827">
        <v>7143</v>
      </c>
      <c r="M827">
        <v>7065</v>
      </c>
      <c r="N827">
        <v>7034</v>
      </c>
      <c r="O827">
        <v>6902</v>
      </c>
      <c r="P827" s="2">
        <v>6950</v>
      </c>
      <c r="Q827" s="10" t="s">
        <v>3289</v>
      </c>
    </row>
    <row r="828" spans="1:19" x14ac:dyDescent="0.2">
      <c r="A828" t="s">
        <v>5295</v>
      </c>
      <c r="B828">
        <v>19073</v>
      </c>
      <c r="C828">
        <v>50</v>
      </c>
      <c r="D828" t="str">
        <f t="shared" si="47"/>
        <v>05000US19073</v>
      </c>
      <c r="E828" t="s">
        <v>849</v>
      </c>
      <c r="F828" t="str">
        <f t="shared" si="48"/>
        <v>Greene</v>
      </c>
      <c r="G828" t="str">
        <f t="shared" si="49"/>
        <v>Iowa</v>
      </c>
      <c r="H828">
        <v>9336</v>
      </c>
      <c r="I828">
        <v>9337</v>
      </c>
      <c r="J828">
        <v>9350</v>
      </c>
      <c r="K828">
        <v>9320</v>
      </c>
      <c r="L828">
        <v>9171</v>
      </c>
      <c r="M828">
        <v>9145</v>
      </c>
      <c r="N828">
        <v>9129</v>
      </c>
      <c r="O828">
        <v>8960</v>
      </c>
      <c r="P828" s="2">
        <v>9011</v>
      </c>
      <c r="Q828" s="10" t="s">
        <v>3292</v>
      </c>
    </row>
    <row r="829" spans="1:19" x14ac:dyDescent="0.2">
      <c r="A829" t="s">
        <v>5296</v>
      </c>
      <c r="B829">
        <v>19075</v>
      </c>
      <c r="C829">
        <v>50</v>
      </c>
      <c r="D829" t="str">
        <f t="shared" si="47"/>
        <v>05000US19075</v>
      </c>
      <c r="E829" t="s">
        <v>850</v>
      </c>
      <c r="F829" t="str">
        <f t="shared" si="48"/>
        <v>Grundy</v>
      </c>
      <c r="G829" t="str">
        <f t="shared" si="49"/>
        <v>Iowa</v>
      </c>
      <c r="H829">
        <v>12453</v>
      </c>
      <c r="I829">
        <v>12453</v>
      </c>
      <c r="J829">
        <v>12457</v>
      </c>
      <c r="K829">
        <v>12474</v>
      </c>
      <c r="L829">
        <v>12440</v>
      </c>
      <c r="M829">
        <v>12324</v>
      </c>
      <c r="N829">
        <v>12376</v>
      </c>
      <c r="O829">
        <v>12413</v>
      </c>
      <c r="P829" s="2">
        <v>12313</v>
      </c>
      <c r="Q829" s="10" t="s">
        <v>3292</v>
      </c>
    </row>
    <row r="830" spans="1:19" x14ac:dyDescent="0.2">
      <c r="A830" t="s">
        <v>5297</v>
      </c>
      <c r="B830">
        <v>19077</v>
      </c>
      <c r="C830">
        <v>50</v>
      </c>
      <c r="D830" t="str">
        <f t="shared" si="47"/>
        <v>05000US19077</v>
      </c>
      <c r="E830" t="s">
        <v>851</v>
      </c>
      <c r="F830" t="str">
        <f t="shared" si="48"/>
        <v>Guthrie</v>
      </c>
      <c r="G830" t="str">
        <f t="shared" si="49"/>
        <v>Iowa</v>
      </c>
      <c r="H830">
        <v>10954</v>
      </c>
      <c r="I830">
        <v>10954</v>
      </c>
      <c r="J830">
        <v>10947</v>
      </c>
      <c r="K830">
        <v>10872</v>
      </c>
      <c r="L830">
        <v>10777</v>
      </c>
      <c r="M830">
        <v>10679</v>
      </c>
      <c r="N830">
        <v>10710</v>
      </c>
      <c r="O830">
        <v>10663</v>
      </c>
      <c r="P830" s="2">
        <v>10625</v>
      </c>
      <c r="Q830" s="10" t="s">
        <v>3292</v>
      </c>
    </row>
    <row r="831" spans="1:19" x14ac:dyDescent="0.2">
      <c r="A831" t="s">
        <v>5298</v>
      </c>
      <c r="B831">
        <v>19079</v>
      </c>
      <c r="C831">
        <v>50</v>
      </c>
      <c r="D831" t="str">
        <f t="shared" si="47"/>
        <v>05000US19079</v>
      </c>
      <c r="E831" t="s">
        <v>852</v>
      </c>
      <c r="F831" t="str">
        <f t="shared" si="48"/>
        <v>Hamilton</v>
      </c>
      <c r="G831" t="str">
        <f t="shared" si="49"/>
        <v>Iowa</v>
      </c>
      <c r="H831">
        <v>15673</v>
      </c>
      <c r="I831">
        <v>15673</v>
      </c>
      <c r="J831">
        <v>15640</v>
      </c>
      <c r="K831">
        <v>15460</v>
      </c>
      <c r="L831">
        <v>15327</v>
      </c>
      <c r="M831">
        <v>15330</v>
      </c>
      <c r="N831">
        <v>15189</v>
      </c>
      <c r="O831">
        <v>15213</v>
      </c>
      <c r="P831" s="2">
        <v>15076</v>
      </c>
      <c r="Q831" s="10" t="s">
        <v>3292</v>
      </c>
    </row>
    <row r="832" spans="1:19" x14ac:dyDescent="0.2">
      <c r="A832" t="s">
        <v>5299</v>
      </c>
      <c r="B832">
        <v>19081</v>
      </c>
      <c r="C832">
        <v>50</v>
      </c>
      <c r="D832" t="str">
        <f t="shared" si="47"/>
        <v>05000US19081</v>
      </c>
      <c r="E832" t="s">
        <v>853</v>
      </c>
      <c r="F832" t="str">
        <f t="shared" si="48"/>
        <v>Hancock</v>
      </c>
      <c r="G832" t="str">
        <f t="shared" si="49"/>
        <v>Iowa</v>
      </c>
      <c r="H832">
        <v>11341</v>
      </c>
      <c r="I832">
        <v>11341</v>
      </c>
      <c r="J832">
        <v>11307</v>
      </c>
      <c r="K832">
        <v>11271</v>
      </c>
      <c r="L832">
        <v>11165</v>
      </c>
      <c r="M832">
        <v>11061</v>
      </c>
      <c r="N832">
        <v>10986</v>
      </c>
      <c r="O832">
        <v>10985</v>
      </c>
      <c r="P832" s="2">
        <v>10835</v>
      </c>
      <c r="Q832" s="10" t="s">
        <v>3292</v>
      </c>
    </row>
    <row r="833" spans="1:17" x14ac:dyDescent="0.2">
      <c r="A833" t="s">
        <v>5300</v>
      </c>
      <c r="B833">
        <v>19083</v>
      </c>
      <c r="C833">
        <v>50</v>
      </c>
      <c r="D833" t="str">
        <f t="shared" si="47"/>
        <v>05000US19083</v>
      </c>
      <c r="E833" t="s">
        <v>854</v>
      </c>
      <c r="F833" t="str">
        <f t="shared" si="48"/>
        <v>Hardin</v>
      </c>
      <c r="G833" t="str">
        <f t="shared" si="49"/>
        <v>Iowa</v>
      </c>
      <c r="H833">
        <v>17534</v>
      </c>
      <c r="I833">
        <v>17534</v>
      </c>
      <c r="J833">
        <v>17537</v>
      </c>
      <c r="K833">
        <v>17402</v>
      </c>
      <c r="L833">
        <v>17353</v>
      </c>
      <c r="M833">
        <v>17413</v>
      </c>
      <c r="N833">
        <v>17354</v>
      </c>
      <c r="O833">
        <v>17276</v>
      </c>
      <c r="P833" s="2">
        <v>17226</v>
      </c>
      <c r="Q833" s="10" t="s">
        <v>3292</v>
      </c>
    </row>
    <row r="834" spans="1:17" x14ac:dyDescent="0.2">
      <c r="A834" t="s">
        <v>5301</v>
      </c>
      <c r="B834">
        <v>19085</v>
      </c>
      <c r="C834">
        <v>50</v>
      </c>
      <c r="D834" t="str">
        <f t="shared" si="47"/>
        <v>05000US19085</v>
      </c>
      <c r="E834" t="s">
        <v>855</v>
      </c>
      <c r="F834" t="str">
        <f t="shared" si="48"/>
        <v>Harrison</v>
      </c>
      <c r="G834" t="str">
        <f t="shared" si="49"/>
        <v>Iowa</v>
      </c>
      <c r="H834">
        <v>14928</v>
      </c>
      <c r="I834">
        <v>14937</v>
      </c>
      <c r="J834">
        <v>14927</v>
      </c>
      <c r="K834">
        <v>14797</v>
      </c>
      <c r="L834">
        <v>14522</v>
      </c>
      <c r="M834">
        <v>14415</v>
      </c>
      <c r="N834">
        <v>14342</v>
      </c>
      <c r="O834">
        <v>14248</v>
      </c>
      <c r="P834" s="2">
        <v>14149</v>
      </c>
      <c r="Q834" s="10" t="s">
        <v>3292</v>
      </c>
    </row>
    <row r="835" spans="1:17" x14ac:dyDescent="0.2">
      <c r="A835" t="s">
        <v>5302</v>
      </c>
      <c r="B835">
        <v>19087</v>
      </c>
      <c r="C835">
        <v>50</v>
      </c>
      <c r="D835" t="str">
        <f t="shared" ref="D835:D898" si="50">_xlfn.CONCAT("05000US",TEXT(B835,"00000"))</f>
        <v>05000US19087</v>
      </c>
      <c r="E835" t="s">
        <v>856</v>
      </c>
      <c r="F835" t="str">
        <f t="shared" si="48"/>
        <v>Henry</v>
      </c>
      <c r="G835" t="str">
        <f t="shared" si="49"/>
        <v>Iowa</v>
      </c>
      <c r="H835">
        <v>20145</v>
      </c>
      <c r="I835">
        <v>20145</v>
      </c>
      <c r="J835">
        <v>20112</v>
      </c>
      <c r="K835">
        <v>20286</v>
      </c>
      <c r="L835">
        <v>20044</v>
      </c>
      <c r="M835">
        <v>20103</v>
      </c>
      <c r="N835">
        <v>19895</v>
      </c>
      <c r="O835">
        <v>19892</v>
      </c>
      <c r="P835" s="2">
        <v>19773</v>
      </c>
      <c r="Q835" s="10" t="s">
        <v>3308</v>
      </c>
    </row>
    <row r="836" spans="1:17" x14ac:dyDescent="0.2">
      <c r="A836" t="s">
        <v>5303</v>
      </c>
      <c r="B836">
        <v>19089</v>
      </c>
      <c r="C836">
        <v>50</v>
      </c>
      <c r="D836" t="str">
        <f t="shared" si="50"/>
        <v>05000US19089</v>
      </c>
      <c r="E836" t="s">
        <v>857</v>
      </c>
      <c r="F836" t="str">
        <f t="shared" ref="F836:F899" si="51">MID(MID(E836,1,FIND(",",E836)-1),1,FIND(" County",MID(E836,1,FIND(",",E836)-1))-1)</f>
        <v>Howard</v>
      </c>
      <c r="G836" t="str">
        <f t="shared" ref="G836:G899" si="52">MID(E836,FIND(",",E836)+2,9999)</f>
        <v>Iowa</v>
      </c>
      <c r="H836">
        <v>9566</v>
      </c>
      <c r="I836">
        <v>9566</v>
      </c>
      <c r="J836">
        <v>9561</v>
      </c>
      <c r="K836">
        <v>9538</v>
      </c>
      <c r="L836">
        <v>9576</v>
      </c>
      <c r="M836">
        <v>9476</v>
      </c>
      <c r="N836">
        <v>9400</v>
      </c>
      <c r="O836">
        <v>9367</v>
      </c>
      <c r="P836" s="2">
        <v>9332</v>
      </c>
      <c r="Q836" s="10" t="s">
        <v>3292</v>
      </c>
    </row>
    <row r="837" spans="1:17" x14ac:dyDescent="0.2">
      <c r="A837" t="s">
        <v>5304</v>
      </c>
      <c r="B837">
        <v>19091</v>
      </c>
      <c r="C837">
        <v>50</v>
      </c>
      <c r="D837" t="str">
        <f t="shared" si="50"/>
        <v>05000US19091</v>
      </c>
      <c r="E837" t="s">
        <v>858</v>
      </c>
      <c r="F837" t="str">
        <f t="shared" si="51"/>
        <v>Humboldt</v>
      </c>
      <c r="G837" t="str">
        <f t="shared" si="52"/>
        <v>Iowa</v>
      </c>
      <c r="H837">
        <v>9815</v>
      </c>
      <c r="I837">
        <v>9814</v>
      </c>
      <c r="J837">
        <v>9799</v>
      </c>
      <c r="K837">
        <v>9790</v>
      </c>
      <c r="L837">
        <v>9720</v>
      </c>
      <c r="M837">
        <v>9667</v>
      </c>
      <c r="N837">
        <v>9617</v>
      </c>
      <c r="O837">
        <v>9546</v>
      </c>
      <c r="P837" s="2">
        <v>9487</v>
      </c>
      <c r="Q837" s="10" t="s">
        <v>3292</v>
      </c>
    </row>
    <row r="838" spans="1:17" x14ac:dyDescent="0.2">
      <c r="A838" t="s">
        <v>5305</v>
      </c>
      <c r="B838">
        <v>19093</v>
      </c>
      <c r="C838">
        <v>50</v>
      </c>
      <c r="D838" t="str">
        <f t="shared" si="50"/>
        <v>05000US19093</v>
      </c>
      <c r="E838" t="s">
        <v>859</v>
      </c>
      <c r="F838" t="str">
        <f t="shared" si="51"/>
        <v>Ida</v>
      </c>
      <c r="G838" t="str">
        <f t="shared" si="52"/>
        <v>Iowa</v>
      </c>
      <c r="H838">
        <v>7089</v>
      </c>
      <c r="I838">
        <v>7089</v>
      </c>
      <c r="J838">
        <v>7067</v>
      </c>
      <c r="K838">
        <v>7079</v>
      </c>
      <c r="L838">
        <v>7091</v>
      </c>
      <c r="M838">
        <v>7130</v>
      </c>
      <c r="N838">
        <v>6994</v>
      </c>
      <c r="O838">
        <v>7004</v>
      </c>
      <c r="P838" s="2">
        <v>6985</v>
      </c>
      <c r="Q838" s="10" t="s">
        <v>3292</v>
      </c>
    </row>
    <row r="839" spans="1:17" x14ac:dyDescent="0.2">
      <c r="A839" t="s">
        <v>5306</v>
      </c>
      <c r="B839">
        <v>19095</v>
      </c>
      <c r="C839">
        <v>50</v>
      </c>
      <c r="D839" t="str">
        <f t="shared" si="50"/>
        <v>05000US19095</v>
      </c>
      <c r="E839" t="s">
        <v>860</v>
      </c>
      <c r="F839" t="str">
        <f t="shared" si="51"/>
        <v>Iowa</v>
      </c>
      <c r="G839" t="str">
        <f t="shared" si="52"/>
        <v>Iowa</v>
      </c>
      <c r="H839">
        <v>16355</v>
      </c>
      <c r="I839">
        <v>16355</v>
      </c>
      <c r="J839">
        <v>16338</v>
      </c>
      <c r="K839">
        <v>16352</v>
      </c>
      <c r="L839">
        <v>16218</v>
      </c>
      <c r="M839">
        <v>16344</v>
      </c>
      <c r="N839">
        <v>16378</v>
      </c>
      <c r="O839">
        <v>16381</v>
      </c>
      <c r="P839" s="2">
        <v>16311</v>
      </c>
      <c r="Q839" s="10" t="s">
        <v>3292</v>
      </c>
    </row>
    <row r="840" spans="1:17" x14ac:dyDescent="0.2">
      <c r="A840" t="s">
        <v>5307</v>
      </c>
      <c r="B840">
        <v>19097</v>
      </c>
      <c r="C840">
        <v>50</v>
      </c>
      <c r="D840" t="str">
        <f t="shared" si="50"/>
        <v>05000US19097</v>
      </c>
      <c r="E840" t="s">
        <v>861</v>
      </c>
      <c r="F840" t="str">
        <f t="shared" si="51"/>
        <v>Jackson</v>
      </c>
      <c r="G840" t="str">
        <f t="shared" si="52"/>
        <v>Iowa</v>
      </c>
      <c r="H840">
        <v>19848</v>
      </c>
      <c r="I840">
        <v>19848</v>
      </c>
      <c r="J840">
        <v>19832</v>
      </c>
      <c r="K840">
        <v>19724</v>
      </c>
      <c r="L840">
        <v>19693</v>
      </c>
      <c r="M840">
        <v>19549</v>
      </c>
      <c r="N840">
        <v>19476</v>
      </c>
      <c r="O840">
        <v>19454</v>
      </c>
      <c r="P840" s="2">
        <v>19472</v>
      </c>
      <c r="Q840" s="10" t="s">
        <v>3292</v>
      </c>
    </row>
    <row r="841" spans="1:17" x14ac:dyDescent="0.2">
      <c r="A841" t="s">
        <v>5308</v>
      </c>
      <c r="B841">
        <v>19099</v>
      </c>
      <c r="C841">
        <v>50</v>
      </c>
      <c r="D841" t="str">
        <f t="shared" si="50"/>
        <v>05000US19099</v>
      </c>
      <c r="E841" t="s">
        <v>862</v>
      </c>
      <c r="F841" t="str">
        <f t="shared" si="51"/>
        <v>Jasper</v>
      </c>
      <c r="G841" t="str">
        <f t="shared" si="52"/>
        <v>Iowa</v>
      </c>
      <c r="H841">
        <v>36842</v>
      </c>
      <c r="I841">
        <v>36842</v>
      </c>
      <c r="J841">
        <v>36819</v>
      </c>
      <c r="K841">
        <v>36631</v>
      </c>
      <c r="L841">
        <v>36566</v>
      </c>
      <c r="M841">
        <v>36743</v>
      </c>
      <c r="N841">
        <v>36830</v>
      </c>
      <c r="O841">
        <v>36729</v>
      </c>
      <c r="P841" s="2">
        <v>36708</v>
      </c>
      <c r="Q841" s="10" t="s">
        <v>3292</v>
      </c>
    </row>
    <row r="842" spans="1:17" x14ac:dyDescent="0.2">
      <c r="A842" t="s">
        <v>5309</v>
      </c>
      <c r="B842">
        <v>19101</v>
      </c>
      <c r="C842">
        <v>50</v>
      </c>
      <c r="D842" t="str">
        <f t="shared" si="50"/>
        <v>05000US19101</v>
      </c>
      <c r="E842" t="s">
        <v>863</v>
      </c>
      <c r="F842" t="str">
        <f t="shared" si="51"/>
        <v>Jefferson</v>
      </c>
      <c r="G842" t="str">
        <f t="shared" si="52"/>
        <v>Iowa</v>
      </c>
      <c r="H842">
        <v>16843</v>
      </c>
      <c r="I842">
        <v>16843</v>
      </c>
      <c r="J842">
        <v>16825</v>
      </c>
      <c r="K842">
        <v>17039</v>
      </c>
      <c r="L842">
        <v>17201</v>
      </c>
      <c r="M842">
        <v>17493</v>
      </c>
      <c r="N842">
        <v>17671</v>
      </c>
      <c r="O842">
        <v>17853</v>
      </c>
      <c r="P842" s="2">
        <v>18090</v>
      </c>
      <c r="Q842" s="10" t="s">
        <v>3308</v>
      </c>
    </row>
    <row r="843" spans="1:17" x14ac:dyDescent="0.2">
      <c r="A843" t="s">
        <v>5310</v>
      </c>
      <c r="B843">
        <v>19103</v>
      </c>
      <c r="C843">
        <v>50</v>
      </c>
      <c r="D843" t="str">
        <f t="shared" si="50"/>
        <v>05000US19103</v>
      </c>
      <c r="E843" t="s">
        <v>864</v>
      </c>
      <c r="F843" t="str">
        <f t="shared" si="51"/>
        <v>Johnson</v>
      </c>
      <c r="G843" t="str">
        <f t="shared" si="52"/>
        <v>Iowa</v>
      </c>
      <c r="H843">
        <v>130882</v>
      </c>
      <c r="I843">
        <v>130882</v>
      </c>
      <c r="J843">
        <v>131293</v>
      </c>
      <c r="K843">
        <v>133715</v>
      </c>
      <c r="L843">
        <v>136865</v>
      </c>
      <c r="M843">
        <v>139773</v>
      </c>
      <c r="N843">
        <v>142280</v>
      </c>
      <c r="O843">
        <v>144567</v>
      </c>
      <c r="P843" s="2">
        <v>146547</v>
      </c>
      <c r="Q843" s="10" t="s">
        <v>3292</v>
      </c>
    </row>
    <row r="844" spans="1:17" x14ac:dyDescent="0.2">
      <c r="A844" t="s">
        <v>5311</v>
      </c>
      <c r="B844">
        <v>19105</v>
      </c>
      <c r="C844">
        <v>50</v>
      </c>
      <c r="D844" t="str">
        <f t="shared" si="50"/>
        <v>05000US19105</v>
      </c>
      <c r="E844" t="s">
        <v>865</v>
      </c>
      <c r="F844" t="str">
        <f t="shared" si="51"/>
        <v>Jones</v>
      </c>
      <c r="G844" t="str">
        <f t="shared" si="52"/>
        <v>Iowa</v>
      </c>
      <c r="H844">
        <v>20638</v>
      </c>
      <c r="I844">
        <v>20636</v>
      </c>
      <c r="J844">
        <v>20671</v>
      </c>
      <c r="K844">
        <v>20739</v>
      </c>
      <c r="L844">
        <v>20595</v>
      </c>
      <c r="M844">
        <v>20494</v>
      </c>
      <c r="N844">
        <v>20480</v>
      </c>
      <c r="O844">
        <v>20395</v>
      </c>
      <c r="P844" s="2">
        <v>20439</v>
      </c>
      <c r="Q844" s="10" t="s">
        <v>3292</v>
      </c>
    </row>
    <row r="845" spans="1:17" x14ac:dyDescent="0.2">
      <c r="A845" t="s">
        <v>5312</v>
      </c>
      <c r="B845">
        <v>19107</v>
      </c>
      <c r="C845">
        <v>50</v>
      </c>
      <c r="D845" t="str">
        <f t="shared" si="50"/>
        <v>05000US19107</v>
      </c>
      <c r="E845" t="s">
        <v>866</v>
      </c>
      <c r="F845" t="str">
        <f t="shared" si="51"/>
        <v>Keokuk</v>
      </c>
      <c r="G845" t="str">
        <f t="shared" si="52"/>
        <v>Iowa</v>
      </c>
      <c r="H845">
        <v>10511</v>
      </c>
      <c r="I845">
        <v>10511</v>
      </c>
      <c r="J845">
        <v>10497</v>
      </c>
      <c r="K845">
        <v>10368</v>
      </c>
      <c r="L845">
        <v>10397</v>
      </c>
      <c r="M845">
        <v>10305</v>
      </c>
      <c r="N845">
        <v>10220</v>
      </c>
      <c r="O845">
        <v>10129</v>
      </c>
      <c r="P845" s="2">
        <v>10119</v>
      </c>
      <c r="Q845" s="10" t="s">
        <v>3308</v>
      </c>
    </row>
    <row r="846" spans="1:17" x14ac:dyDescent="0.2">
      <c r="A846" t="s">
        <v>5313</v>
      </c>
      <c r="B846">
        <v>19109</v>
      </c>
      <c r="C846">
        <v>50</v>
      </c>
      <c r="D846" t="str">
        <f t="shared" si="50"/>
        <v>05000US19109</v>
      </c>
      <c r="E846" t="s">
        <v>867</v>
      </c>
      <c r="F846" t="str">
        <f t="shared" si="51"/>
        <v>Kossuth</v>
      </c>
      <c r="G846" t="str">
        <f t="shared" si="52"/>
        <v>Iowa</v>
      </c>
      <c r="H846">
        <v>15543</v>
      </c>
      <c r="I846">
        <v>15543</v>
      </c>
      <c r="J846">
        <v>15525</v>
      </c>
      <c r="K846">
        <v>15392</v>
      </c>
      <c r="L846">
        <v>15373</v>
      </c>
      <c r="M846">
        <v>15282</v>
      </c>
      <c r="N846">
        <v>15204</v>
      </c>
      <c r="O846">
        <v>15155</v>
      </c>
      <c r="P846" s="2">
        <v>15114</v>
      </c>
      <c r="Q846" s="10" t="s">
        <v>3292</v>
      </c>
    </row>
    <row r="847" spans="1:17" x14ac:dyDescent="0.2">
      <c r="A847" t="s">
        <v>5314</v>
      </c>
      <c r="B847">
        <v>19111</v>
      </c>
      <c r="C847">
        <v>50</v>
      </c>
      <c r="D847" t="str">
        <f t="shared" si="50"/>
        <v>05000US19111</v>
      </c>
      <c r="E847" t="s">
        <v>868</v>
      </c>
      <c r="F847" t="str">
        <f t="shared" si="51"/>
        <v>Lee</v>
      </c>
      <c r="G847" t="str">
        <f t="shared" si="52"/>
        <v>Iowa</v>
      </c>
      <c r="H847">
        <v>35862</v>
      </c>
      <c r="I847">
        <v>35862</v>
      </c>
      <c r="J847">
        <v>35838</v>
      </c>
      <c r="K847">
        <v>35586</v>
      </c>
      <c r="L847">
        <v>35610</v>
      </c>
      <c r="M847">
        <v>35359</v>
      </c>
      <c r="N847">
        <v>35206</v>
      </c>
      <c r="O847">
        <v>35071</v>
      </c>
      <c r="P847" s="2">
        <v>34615</v>
      </c>
      <c r="Q847" s="10" t="s">
        <v>3308</v>
      </c>
    </row>
    <row r="848" spans="1:17" x14ac:dyDescent="0.2">
      <c r="A848" t="s">
        <v>5315</v>
      </c>
      <c r="B848">
        <v>19113</v>
      </c>
      <c r="C848">
        <v>50</v>
      </c>
      <c r="D848" t="str">
        <f t="shared" si="50"/>
        <v>05000US19113</v>
      </c>
      <c r="E848" t="s">
        <v>869</v>
      </c>
      <c r="F848" t="str">
        <f t="shared" si="51"/>
        <v>Linn</v>
      </c>
      <c r="G848" t="str">
        <f t="shared" si="52"/>
        <v>Iowa</v>
      </c>
      <c r="H848">
        <v>211226</v>
      </c>
      <c r="I848">
        <v>211229</v>
      </c>
      <c r="J848">
        <v>211682</v>
      </c>
      <c r="K848">
        <v>214022</v>
      </c>
      <c r="L848">
        <v>215255</v>
      </c>
      <c r="M848">
        <v>216077</v>
      </c>
      <c r="N848">
        <v>217596</v>
      </c>
      <c r="O848">
        <v>219792</v>
      </c>
      <c r="P848" s="2">
        <v>221661</v>
      </c>
      <c r="Q848" s="10" t="s">
        <v>3292</v>
      </c>
    </row>
    <row r="849" spans="1:19" x14ac:dyDescent="0.2">
      <c r="A849" t="s">
        <v>5316</v>
      </c>
      <c r="B849">
        <v>19115</v>
      </c>
      <c r="C849">
        <v>50</v>
      </c>
      <c r="D849" t="str">
        <f t="shared" si="50"/>
        <v>05000US19115</v>
      </c>
      <c r="E849" t="s">
        <v>870</v>
      </c>
      <c r="F849" t="str">
        <f t="shared" si="51"/>
        <v>Louisa</v>
      </c>
      <c r="G849" t="str">
        <f t="shared" si="52"/>
        <v>Iowa</v>
      </c>
      <c r="H849">
        <v>11387</v>
      </c>
      <c r="I849">
        <v>11387</v>
      </c>
      <c r="J849">
        <v>11362</v>
      </c>
      <c r="K849">
        <v>11366</v>
      </c>
      <c r="L849">
        <v>11340</v>
      </c>
      <c r="M849">
        <v>11321</v>
      </c>
      <c r="N849">
        <v>11222</v>
      </c>
      <c r="O849">
        <v>11231</v>
      </c>
      <c r="P849" s="2">
        <v>11142</v>
      </c>
      <c r="Q849" s="10" t="s">
        <v>3308</v>
      </c>
    </row>
    <row r="850" spans="1:19" x14ac:dyDescent="0.2">
      <c r="A850" t="s">
        <v>5317</v>
      </c>
      <c r="B850">
        <v>19117</v>
      </c>
      <c r="C850">
        <v>50</v>
      </c>
      <c r="D850" t="str">
        <f t="shared" si="50"/>
        <v>05000US19117</v>
      </c>
      <c r="E850" t="s">
        <v>871</v>
      </c>
      <c r="F850" t="str">
        <f t="shared" si="51"/>
        <v>Lucas</v>
      </c>
      <c r="G850" t="str">
        <f t="shared" si="52"/>
        <v>Iowa</v>
      </c>
      <c r="H850">
        <v>8898</v>
      </c>
      <c r="I850">
        <v>8898</v>
      </c>
      <c r="J850">
        <v>8891</v>
      </c>
      <c r="K850">
        <v>8838</v>
      </c>
      <c r="L850">
        <v>8754</v>
      </c>
      <c r="M850">
        <v>8722</v>
      </c>
      <c r="N850">
        <v>8685</v>
      </c>
      <c r="O850">
        <v>8692</v>
      </c>
      <c r="P850" s="2">
        <v>8647</v>
      </c>
      <c r="Q850" s="10" t="s">
        <v>3308</v>
      </c>
    </row>
    <row r="851" spans="1:19" x14ac:dyDescent="0.2">
      <c r="A851" t="s">
        <v>5318</v>
      </c>
      <c r="B851">
        <v>19119</v>
      </c>
      <c r="C851">
        <v>50</v>
      </c>
      <c r="D851" t="str">
        <f t="shared" si="50"/>
        <v>05000US19119</v>
      </c>
      <c r="E851" t="s">
        <v>872</v>
      </c>
      <c r="F851" t="str">
        <f t="shared" si="51"/>
        <v>Lyon</v>
      </c>
      <c r="G851" t="str">
        <f t="shared" si="52"/>
        <v>Iowa</v>
      </c>
      <c r="H851">
        <v>11581</v>
      </c>
      <c r="I851">
        <v>11581</v>
      </c>
      <c r="J851">
        <v>11567</v>
      </c>
      <c r="K851">
        <v>11720</v>
      </c>
      <c r="L851">
        <v>11772</v>
      </c>
      <c r="M851">
        <v>11687</v>
      </c>
      <c r="N851">
        <v>11690</v>
      </c>
      <c r="O851">
        <v>11749</v>
      </c>
      <c r="P851" s="2">
        <v>11754</v>
      </c>
      <c r="Q851" s="10" t="s">
        <v>3292</v>
      </c>
    </row>
    <row r="852" spans="1:19" x14ac:dyDescent="0.2">
      <c r="A852" t="s">
        <v>5319</v>
      </c>
      <c r="B852">
        <v>19121</v>
      </c>
      <c r="C852">
        <v>50</v>
      </c>
      <c r="D852" t="str">
        <f t="shared" si="50"/>
        <v>05000US19121</v>
      </c>
      <c r="E852" t="s">
        <v>873</v>
      </c>
      <c r="F852" t="str">
        <f t="shared" si="51"/>
        <v>Madison</v>
      </c>
      <c r="G852" t="str">
        <f t="shared" si="52"/>
        <v>Iowa</v>
      </c>
      <c r="H852">
        <v>15679</v>
      </c>
      <c r="I852">
        <v>15679</v>
      </c>
      <c r="J852">
        <v>15734</v>
      </c>
      <c r="K852">
        <v>15735</v>
      </c>
      <c r="L852">
        <v>15639</v>
      </c>
      <c r="M852">
        <v>15471</v>
      </c>
      <c r="N852">
        <v>15602</v>
      </c>
      <c r="O852">
        <v>15746</v>
      </c>
      <c r="P852" s="2">
        <v>15848</v>
      </c>
      <c r="Q852" s="10" t="s">
        <v>3292</v>
      </c>
    </row>
    <row r="853" spans="1:19" x14ac:dyDescent="0.2">
      <c r="A853" t="s">
        <v>5320</v>
      </c>
      <c r="B853">
        <v>19123</v>
      </c>
      <c r="C853">
        <v>50</v>
      </c>
      <c r="D853" t="str">
        <f t="shared" si="50"/>
        <v>05000US19123</v>
      </c>
      <c r="E853" t="s">
        <v>874</v>
      </c>
      <c r="F853" t="str">
        <f t="shared" si="51"/>
        <v>Mahaska</v>
      </c>
      <c r="G853" t="str">
        <f t="shared" si="52"/>
        <v>Iowa</v>
      </c>
      <c r="H853">
        <v>22381</v>
      </c>
      <c r="I853">
        <v>22381</v>
      </c>
      <c r="J853">
        <v>22401</v>
      </c>
      <c r="K853">
        <v>22510</v>
      </c>
      <c r="L853">
        <v>22419</v>
      </c>
      <c r="M853">
        <v>22403</v>
      </c>
      <c r="N853">
        <v>22326</v>
      </c>
      <c r="O853">
        <v>22291</v>
      </c>
      <c r="P853" s="2">
        <v>22181</v>
      </c>
      <c r="Q853" s="10" t="s">
        <v>3308</v>
      </c>
    </row>
    <row r="854" spans="1:19" x14ac:dyDescent="0.2">
      <c r="A854" t="s">
        <v>5321</v>
      </c>
      <c r="B854">
        <v>19125</v>
      </c>
      <c r="C854">
        <v>50</v>
      </c>
      <c r="D854" t="str">
        <f t="shared" si="50"/>
        <v>05000US19125</v>
      </c>
      <c r="E854" t="s">
        <v>875</v>
      </c>
      <c r="F854" t="str">
        <f t="shared" si="51"/>
        <v>Marion</v>
      </c>
      <c r="G854" t="str">
        <f t="shared" si="52"/>
        <v>Iowa</v>
      </c>
      <c r="H854">
        <v>33309</v>
      </c>
      <c r="I854">
        <v>33309</v>
      </c>
      <c r="J854">
        <v>33232</v>
      </c>
      <c r="K854">
        <v>33319</v>
      </c>
      <c r="L854">
        <v>33315</v>
      </c>
      <c r="M854">
        <v>33077</v>
      </c>
      <c r="N854">
        <v>33261</v>
      </c>
      <c r="O854">
        <v>33141</v>
      </c>
      <c r="P854" s="2">
        <v>33189</v>
      </c>
      <c r="Q854" s="10" t="s">
        <v>3308</v>
      </c>
    </row>
    <row r="855" spans="1:19" x14ac:dyDescent="0.2">
      <c r="A855" t="s">
        <v>5322</v>
      </c>
      <c r="B855">
        <v>19127</v>
      </c>
      <c r="C855">
        <v>50</v>
      </c>
      <c r="D855" t="str">
        <f t="shared" si="50"/>
        <v>05000US19127</v>
      </c>
      <c r="E855" t="s">
        <v>876</v>
      </c>
      <c r="F855" t="str">
        <f t="shared" si="51"/>
        <v>Marshall</v>
      </c>
      <c r="G855" t="str">
        <f t="shared" si="52"/>
        <v>Iowa</v>
      </c>
      <c r="H855">
        <v>40648</v>
      </c>
      <c r="I855">
        <v>40648</v>
      </c>
      <c r="J855">
        <v>40695</v>
      </c>
      <c r="K855">
        <v>40990</v>
      </c>
      <c r="L855">
        <v>41053</v>
      </c>
      <c r="M855">
        <v>41004</v>
      </c>
      <c r="N855">
        <v>40792</v>
      </c>
      <c r="O855">
        <v>40512</v>
      </c>
      <c r="P855" s="2">
        <v>40312</v>
      </c>
      <c r="Q855" s="10" t="s">
        <v>3292</v>
      </c>
    </row>
    <row r="856" spans="1:19" x14ac:dyDescent="0.2">
      <c r="A856" t="s">
        <v>5323</v>
      </c>
      <c r="B856">
        <v>19129</v>
      </c>
      <c r="C856">
        <v>50</v>
      </c>
      <c r="D856" t="str">
        <f t="shared" si="50"/>
        <v>05000US19129</v>
      </c>
      <c r="E856" t="s">
        <v>877</v>
      </c>
      <c r="F856" t="str">
        <f t="shared" si="51"/>
        <v>Mills</v>
      </c>
      <c r="G856" t="str">
        <f t="shared" si="52"/>
        <v>Iowa</v>
      </c>
      <c r="H856">
        <v>15059</v>
      </c>
      <c r="I856">
        <v>15059</v>
      </c>
      <c r="J856">
        <v>15058</v>
      </c>
      <c r="K856">
        <v>15014</v>
      </c>
      <c r="L856">
        <v>14853</v>
      </c>
      <c r="M856">
        <v>14859</v>
      </c>
      <c r="N856">
        <v>14708</v>
      </c>
      <c r="O856">
        <v>14815</v>
      </c>
      <c r="P856" s="2">
        <v>14972</v>
      </c>
      <c r="Q856" s="10" t="s">
        <v>3292</v>
      </c>
      <c r="S856" s="2"/>
    </row>
    <row r="857" spans="1:19" x14ac:dyDescent="0.2">
      <c r="A857" t="s">
        <v>5324</v>
      </c>
      <c r="B857">
        <v>19131</v>
      </c>
      <c r="C857">
        <v>50</v>
      </c>
      <c r="D857" t="str">
        <f t="shared" si="50"/>
        <v>05000US19131</v>
      </c>
      <c r="E857" t="s">
        <v>878</v>
      </c>
      <c r="F857" t="str">
        <f t="shared" si="51"/>
        <v>Mitchell</v>
      </c>
      <c r="G857" t="str">
        <f t="shared" si="52"/>
        <v>Iowa</v>
      </c>
      <c r="H857">
        <v>10776</v>
      </c>
      <c r="I857">
        <v>10772</v>
      </c>
      <c r="J857">
        <v>10806</v>
      </c>
      <c r="K857">
        <v>10721</v>
      </c>
      <c r="L857">
        <v>10746</v>
      </c>
      <c r="M857">
        <v>10718</v>
      </c>
      <c r="N857">
        <v>10769</v>
      </c>
      <c r="O857">
        <v>10787</v>
      </c>
      <c r="P857" s="2">
        <v>10763</v>
      </c>
      <c r="Q857" s="10" t="s">
        <v>3292</v>
      </c>
      <c r="S857" s="2"/>
    </row>
    <row r="858" spans="1:19" x14ac:dyDescent="0.2">
      <c r="A858" t="s">
        <v>5325</v>
      </c>
      <c r="B858">
        <v>19133</v>
      </c>
      <c r="C858">
        <v>50</v>
      </c>
      <c r="D858" t="str">
        <f t="shared" si="50"/>
        <v>05000US19133</v>
      </c>
      <c r="E858" t="s">
        <v>879</v>
      </c>
      <c r="F858" t="str">
        <f t="shared" si="51"/>
        <v>Monona</v>
      </c>
      <c r="G858" t="str">
        <f t="shared" si="52"/>
        <v>Iowa</v>
      </c>
      <c r="H858">
        <v>9243</v>
      </c>
      <c r="I858">
        <v>9242</v>
      </c>
      <c r="J858">
        <v>9233</v>
      </c>
      <c r="K858">
        <v>9262</v>
      </c>
      <c r="L858">
        <v>9138</v>
      </c>
      <c r="M858">
        <v>9092</v>
      </c>
      <c r="N858">
        <v>8965</v>
      </c>
      <c r="O858">
        <v>8974</v>
      </c>
      <c r="P858" s="2">
        <v>8898</v>
      </c>
      <c r="Q858" s="10" t="s">
        <v>3292</v>
      </c>
    </row>
    <row r="859" spans="1:19" x14ac:dyDescent="0.2">
      <c r="A859" t="s">
        <v>5326</v>
      </c>
      <c r="B859">
        <v>19135</v>
      </c>
      <c r="C859">
        <v>50</v>
      </c>
      <c r="D859" t="str">
        <f t="shared" si="50"/>
        <v>05000US19135</v>
      </c>
      <c r="E859" t="s">
        <v>880</v>
      </c>
      <c r="F859" t="str">
        <f t="shared" si="51"/>
        <v>Monroe</v>
      </c>
      <c r="G859" t="str">
        <f t="shared" si="52"/>
        <v>Iowa</v>
      </c>
      <c r="H859">
        <v>7970</v>
      </c>
      <c r="I859">
        <v>7970</v>
      </c>
      <c r="J859">
        <v>7986</v>
      </c>
      <c r="K859">
        <v>8044</v>
      </c>
      <c r="L859">
        <v>8066</v>
      </c>
      <c r="M859">
        <v>7977</v>
      </c>
      <c r="N859">
        <v>7960</v>
      </c>
      <c r="O859">
        <v>7947</v>
      </c>
      <c r="P859" s="2">
        <v>7870</v>
      </c>
      <c r="Q859" s="10" t="s">
        <v>3308</v>
      </c>
    </row>
    <row r="860" spans="1:19" x14ac:dyDescent="0.2">
      <c r="A860" t="s">
        <v>5327</v>
      </c>
      <c r="B860">
        <v>19137</v>
      </c>
      <c r="C860">
        <v>50</v>
      </c>
      <c r="D860" t="str">
        <f t="shared" si="50"/>
        <v>05000US19137</v>
      </c>
      <c r="E860" t="s">
        <v>881</v>
      </c>
      <c r="F860" t="str">
        <f t="shared" si="51"/>
        <v>Montgomery</v>
      </c>
      <c r="G860" t="str">
        <f t="shared" si="52"/>
        <v>Iowa</v>
      </c>
      <c r="H860">
        <v>10740</v>
      </c>
      <c r="I860">
        <v>10740</v>
      </c>
      <c r="J860">
        <v>10703</v>
      </c>
      <c r="K860">
        <v>10655</v>
      </c>
      <c r="L860">
        <v>10567</v>
      </c>
      <c r="M860">
        <v>10438</v>
      </c>
      <c r="N860">
        <v>10443</v>
      </c>
      <c r="O860">
        <v>10227</v>
      </c>
      <c r="P860" s="2">
        <v>10225</v>
      </c>
      <c r="Q860" s="10" t="s">
        <v>3308</v>
      </c>
    </row>
    <row r="861" spans="1:19" x14ac:dyDescent="0.2">
      <c r="A861" t="s">
        <v>5328</v>
      </c>
      <c r="B861">
        <v>19139</v>
      </c>
      <c r="C861">
        <v>50</v>
      </c>
      <c r="D861" t="str">
        <f t="shared" si="50"/>
        <v>05000US19139</v>
      </c>
      <c r="E861" t="s">
        <v>882</v>
      </c>
      <c r="F861" t="str">
        <f t="shared" si="51"/>
        <v>Muscatine</v>
      </c>
      <c r="G861" t="str">
        <f t="shared" si="52"/>
        <v>Iowa</v>
      </c>
      <c r="H861">
        <v>42745</v>
      </c>
      <c r="I861">
        <v>42749</v>
      </c>
      <c r="J861">
        <v>42735</v>
      </c>
      <c r="K861">
        <v>42767</v>
      </c>
      <c r="L861">
        <v>42884</v>
      </c>
      <c r="M861">
        <v>42941</v>
      </c>
      <c r="N861">
        <v>42961</v>
      </c>
      <c r="O861">
        <v>43017</v>
      </c>
      <c r="P861" s="2">
        <v>42940</v>
      </c>
      <c r="Q861" s="10" t="s">
        <v>3308</v>
      </c>
    </row>
    <row r="862" spans="1:19" x14ac:dyDescent="0.2">
      <c r="A862" t="s">
        <v>5329</v>
      </c>
      <c r="B862">
        <v>19141</v>
      </c>
      <c r="C862">
        <v>50</v>
      </c>
      <c r="D862" t="str">
        <f t="shared" si="50"/>
        <v>05000US19141</v>
      </c>
      <c r="E862" t="s">
        <v>883</v>
      </c>
      <c r="F862" t="str">
        <f t="shared" si="51"/>
        <v>O'Brien</v>
      </c>
      <c r="G862" t="str">
        <f t="shared" si="52"/>
        <v>Iowa</v>
      </c>
      <c r="H862">
        <v>14398</v>
      </c>
      <c r="I862">
        <v>14398</v>
      </c>
      <c r="J862">
        <v>14398</v>
      </c>
      <c r="K862">
        <v>14206</v>
      </c>
      <c r="L862">
        <v>14161</v>
      </c>
      <c r="M862">
        <v>14043</v>
      </c>
      <c r="N862">
        <v>14062</v>
      </c>
      <c r="O862">
        <v>13989</v>
      </c>
      <c r="P862" s="2">
        <v>14020</v>
      </c>
      <c r="Q862" s="10" t="s">
        <v>3292</v>
      </c>
    </row>
    <row r="863" spans="1:19" x14ac:dyDescent="0.2">
      <c r="A863" t="s">
        <v>5330</v>
      </c>
      <c r="B863">
        <v>19143</v>
      </c>
      <c r="C863">
        <v>50</v>
      </c>
      <c r="D863" t="str">
        <f t="shared" si="50"/>
        <v>05000US19143</v>
      </c>
      <c r="E863" t="s">
        <v>884</v>
      </c>
      <c r="F863" t="str">
        <f t="shared" si="51"/>
        <v>Osceola</v>
      </c>
      <c r="G863" t="str">
        <f t="shared" si="52"/>
        <v>Iowa</v>
      </c>
      <c r="H863">
        <v>6462</v>
      </c>
      <c r="I863">
        <v>6462</v>
      </c>
      <c r="J863">
        <v>6453</v>
      </c>
      <c r="K863">
        <v>6308</v>
      </c>
      <c r="L863">
        <v>6180</v>
      </c>
      <c r="M863">
        <v>6206</v>
      </c>
      <c r="N863">
        <v>6193</v>
      </c>
      <c r="O863">
        <v>6127</v>
      </c>
      <c r="P863" s="2">
        <v>6064</v>
      </c>
      <c r="Q863" s="10" t="s">
        <v>3292</v>
      </c>
    </row>
    <row r="864" spans="1:19" x14ac:dyDescent="0.2">
      <c r="A864" t="s">
        <v>5331</v>
      </c>
      <c r="B864">
        <v>19145</v>
      </c>
      <c r="C864">
        <v>50</v>
      </c>
      <c r="D864" t="str">
        <f t="shared" si="50"/>
        <v>05000US19145</v>
      </c>
      <c r="E864" t="s">
        <v>885</v>
      </c>
      <c r="F864" t="str">
        <f t="shared" si="51"/>
        <v>Page</v>
      </c>
      <c r="G864" t="str">
        <f t="shared" si="52"/>
        <v>Iowa</v>
      </c>
      <c r="H864">
        <v>15932</v>
      </c>
      <c r="I864">
        <v>15943</v>
      </c>
      <c r="J864">
        <v>15940</v>
      </c>
      <c r="K864">
        <v>15926</v>
      </c>
      <c r="L864">
        <v>15750</v>
      </c>
      <c r="M864">
        <v>15554</v>
      </c>
      <c r="N864">
        <v>15544</v>
      </c>
      <c r="O864">
        <v>15521</v>
      </c>
      <c r="P864" s="2">
        <v>15391</v>
      </c>
      <c r="Q864" s="10" t="s">
        <v>3308</v>
      </c>
    </row>
    <row r="865" spans="1:17" x14ac:dyDescent="0.2">
      <c r="A865" t="s">
        <v>5332</v>
      </c>
      <c r="B865">
        <v>19147</v>
      </c>
      <c r="C865">
        <v>50</v>
      </c>
      <c r="D865" t="str">
        <f t="shared" si="50"/>
        <v>05000US19147</v>
      </c>
      <c r="E865" t="s">
        <v>886</v>
      </c>
      <c r="F865" t="str">
        <f t="shared" si="51"/>
        <v>Palo Alto</v>
      </c>
      <c r="G865" t="str">
        <f t="shared" si="52"/>
        <v>Iowa</v>
      </c>
      <c r="H865">
        <v>9421</v>
      </c>
      <c r="I865">
        <v>9421</v>
      </c>
      <c r="J865">
        <v>9394</v>
      </c>
      <c r="K865">
        <v>9360</v>
      </c>
      <c r="L865">
        <v>9281</v>
      </c>
      <c r="M865">
        <v>9182</v>
      </c>
      <c r="N865">
        <v>9126</v>
      </c>
      <c r="O865">
        <v>9139</v>
      </c>
      <c r="P865" s="2">
        <v>9047</v>
      </c>
      <c r="Q865" s="10" t="s">
        <v>3292</v>
      </c>
    </row>
    <row r="866" spans="1:17" x14ac:dyDescent="0.2">
      <c r="A866" t="s">
        <v>5333</v>
      </c>
      <c r="B866">
        <v>19149</v>
      </c>
      <c r="C866">
        <v>50</v>
      </c>
      <c r="D866" t="str">
        <f t="shared" si="50"/>
        <v>05000US19149</v>
      </c>
      <c r="E866" t="s">
        <v>887</v>
      </c>
      <c r="F866" t="str">
        <f t="shared" si="51"/>
        <v>Plymouth</v>
      </c>
      <c r="G866" t="str">
        <f t="shared" si="52"/>
        <v>Iowa</v>
      </c>
      <c r="H866">
        <v>24986</v>
      </c>
      <c r="I866">
        <v>24981</v>
      </c>
      <c r="J866">
        <v>24968</v>
      </c>
      <c r="K866">
        <v>24831</v>
      </c>
      <c r="L866">
        <v>24888</v>
      </c>
      <c r="M866">
        <v>24945</v>
      </c>
      <c r="N866">
        <v>24913</v>
      </c>
      <c r="O866">
        <v>24913</v>
      </c>
      <c r="P866" s="2">
        <v>25200</v>
      </c>
      <c r="Q866" s="10" t="s">
        <v>3292</v>
      </c>
    </row>
    <row r="867" spans="1:17" x14ac:dyDescent="0.2">
      <c r="A867" t="s">
        <v>5334</v>
      </c>
      <c r="B867">
        <v>19151</v>
      </c>
      <c r="C867">
        <v>50</v>
      </c>
      <c r="D867" t="str">
        <f t="shared" si="50"/>
        <v>05000US19151</v>
      </c>
      <c r="E867" t="s">
        <v>888</v>
      </c>
      <c r="F867" t="str">
        <f t="shared" si="51"/>
        <v>Pocahontas</v>
      </c>
      <c r="G867" t="str">
        <f t="shared" si="52"/>
        <v>Iowa</v>
      </c>
      <c r="H867">
        <v>7310</v>
      </c>
      <c r="I867">
        <v>7310</v>
      </c>
      <c r="J867">
        <v>7277</v>
      </c>
      <c r="K867">
        <v>7218</v>
      </c>
      <c r="L867">
        <v>7161</v>
      </c>
      <c r="M867">
        <v>7145</v>
      </c>
      <c r="N867">
        <v>7123</v>
      </c>
      <c r="O867">
        <v>6991</v>
      </c>
      <c r="P867" s="2">
        <v>6886</v>
      </c>
      <c r="Q867" s="10" t="s">
        <v>3292</v>
      </c>
    </row>
    <row r="868" spans="1:17" x14ac:dyDescent="0.2">
      <c r="A868" t="s">
        <v>5335</v>
      </c>
      <c r="B868">
        <v>19153</v>
      </c>
      <c r="C868">
        <v>50</v>
      </c>
      <c r="D868" t="str">
        <f t="shared" si="50"/>
        <v>05000US19153</v>
      </c>
      <c r="E868" t="s">
        <v>889</v>
      </c>
      <c r="F868" t="str">
        <f t="shared" si="51"/>
        <v>Polk</v>
      </c>
      <c r="G868" t="str">
        <f t="shared" si="52"/>
        <v>Iowa</v>
      </c>
      <c r="H868">
        <v>430640</v>
      </c>
      <c r="I868">
        <v>430635</v>
      </c>
      <c r="J868">
        <v>432282</v>
      </c>
      <c r="K868">
        <v>437807</v>
      </c>
      <c r="L868">
        <v>443821</v>
      </c>
      <c r="M868">
        <v>451461</v>
      </c>
      <c r="N868">
        <v>459780</v>
      </c>
      <c r="O868">
        <v>466688</v>
      </c>
      <c r="P868" s="2">
        <v>474045</v>
      </c>
      <c r="Q868" s="10" t="s">
        <v>3292</v>
      </c>
    </row>
    <row r="869" spans="1:17" x14ac:dyDescent="0.2">
      <c r="A869" t="s">
        <v>5336</v>
      </c>
      <c r="B869">
        <v>19155</v>
      </c>
      <c r="C869">
        <v>50</v>
      </c>
      <c r="D869" t="str">
        <f t="shared" si="50"/>
        <v>05000US19155</v>
      </c>
      <c r="E869" t="s">
        <v>890</v>
      </c>
      <c r="F869" t="str">
        <f t="shared" si="51"/>
        <v>Pottawattamie</v>
      </c>
      <c r="G869" t="str">
        <f t="shared" si="52"/>
        <v>Iowa</v>
      </c>
      <c r="H869">
        <v>93158</v>
      </c>
      <c r="I869">
        <v>93149</v>
      </c>
      <c r="J869">
        <v>93368</v>
      </c>
      <c r="K869">
        <v>93450</v>
      </c>
      <c r="L869">
        <v>92887</v>
      </c>
      <c r="M869">
        <v>92814</v>
      </c>
      <c r="N869">
        <v>93174</v>
      </c>
      <c r="O869">
        <v>93534</v>
      </c>
      <c r="P869" s="2">
        <v>93582</v>
      </c>
      <c r="Q869" s="10" t="s">
        <v>3292</v>
      </c>
    </row>
    <row r="870" spans="1:17" x14ac:dyDescent="0.2">
      <c r="A870" t="s">
        <v>5337</v>
      </c>
      <c r="B870">
        <v>19157</v>
      </c>
      <c r="C870">
        <v>50</v>
      </c>
      <c r="D870" t="str">
        <f t="shared" si="50"/>
        <v>05000US19157</v>
      </c>
      <c r="E870" t="s">
        <v>891</v>
      </c>
      <c r="F870" t="str">
        <f t="shared" si="51"/>
        <v>Poweshiek</v>
      </c>
      <c r="G870" t="str">
        <f t="shared" si="52"/>
        <v>Iowa</v>
      </c>
      <c r="H870">
        <v>18914</v>
      </c>
      <c r="I870">
        <v>18914</v>
      </c>
      <c r="J870">
        <v>18908</v>
      </c>
      <c r="K870">
        <v>18867</v>
      </c>
      <c r="L870">
        <v>18766</v>
      </c>
      <c r="M870">
        <v>18632</v>
      </c>
      <c r="N870">
        <v>18667</v>
      </c>
      <c r="O870">
        <v>18512</v>
      </c>
      <c r="P870" s="2">
        <v>18533</v>
      </c>
      <c r="Q870" s="10" t="s">
        <v>3292</v>
      </c>
    </row>
    <row r="871" spans="1:17" x14ac:dyDescent="0.2">
      <c r="A871" t="s">
        <v>5338</v>
      </c>
      <c r="B871">
        <v>19159</v>
      </c>
      <c r="C871">
        <v>50</v>
      </c>
      <c r="D871" t="str">
        <f t="shared" si="50"/>
        <v>05000US19159</v>
      </c>
      <c r="E871" t="s">
        <v>892</v>
      </c>
      <c r="F871" t="str">
        <f t="shared" si="51"/>
        <v>Ringgold</v>
      </c>
      <c r="G871" t="str">
        <f t="shared" si="52"/>
        <v>Iowa</v>
      </c>
      <c r="H871">
        <v>5131</v>
      </c>
      <c r="I871">
        <v>5131</v>
      </c>
      <c r="J871">
        <v>5122</v>
      </c>
      <c r="K871">
        <v>5098</v>
      </c>
      <c r="L871">
        <v>5082</v>
      </c>
      <c r="M871">
        <v>5036</v>
      </c>
      <c r="N871">
        <v>5031</v>
      </c>
      <c r="O871">
        <v>5054</v>
      </c>
      <c r="P871" s="2">
        <v>5068</v>
      </c>
      <c r="Q871" s="10" t="s">
        <v>3308</v>
      </c>
    </row>
    <row r="872" spans="1:17" x14ac:dyDescent="0.2">
      <c r="A872" t="s">
        <v>5339</v>
      </c>
      <c r="B872">
        <v>19161</v>
      </c>
      <c r="C872">
        <v>50</v>
      </c>
      <c r="D872" t="str">
        <f t="shared" si="50"/>
        <v>05000US19161</v>
      </c>
      <c r="E872" t="s">
        <v>893</v>
      </c>
      <c r="F872" t="str">
        <f t="shared" si="51"/>
        <v>Sac</v>
      </c>
      <c r="G872" t="str">
        <f t="shared" si="52"/>
        <v>Iowa</v>
      </c>
      <c r="H872">
        <v>10350</v>
      </c>
      <c r="I872">
        <v>10350</v>
      </c>
      <c r="J872">
        <v>10352</v>
      </c>
      <c r="K872">
        <v>10235</v>
      </c>
      <c r="L872">
        <v>10177</v>
      </c>
      <c r="M872">
        <v>10050</v>
      </c>
      <c r="N872">
        <v>10060</v>
      </c>
      <c r="O872">
        <v>10009</v>
      </c>
      <c r="P872" s="2">
        <v>9876</v>
      </c>
      <c r="Q872" s="10" t="s">
        <v>3292</v>
      </c>
    </row>
    <row r="873" spans="1:17" x14ac:dyDescent="0.2">
      <c r="A873" t="s">
        <v>5340</v>
      </c>
      <c r="B873">
        <v>19163</v>
      </c>
      <c r="C873">
        <v>50</v>
      </c>
      <c r="D873" t="str">
        <f t="shared" si="50"/>
        <v>05000US19163</v>
      </c>
      <c r="E873" t="s">
        <v>894</v>
      </c>
      <c r="F873" t="str">
        <f t="shared" si="51"/>
        <v>Scott</v>
      </c>
      <c r="G873" t="str">
        <f t="shared" si="52"/>
        <v>Iowa</v>
      </c>
      <c r="H873">
        <v>165224</v>
      </c>
      <c r="I873">
        <v>165224</v>
      </c>
      <c r="J873">
        <v>165747</v>
      </c>
      <c r="K873">
        <v>167046</v>
      </c>
      <c r="L873">
        <v>168840</v>
      </c>
      <c r="M873">
        <v>170551</v>
      </c>
      <c r="N873">
        <v>171546</v>
      </c>
      <c r="O873">
        <v>172170</v>
      </c>
      <c r="P873" s="2">
        <v>172474</v>
      </c>
      <c r="Q873" s="10" t="s">
        <v>3308</v>
      </c>
    </row>
    <row r="874" spans="1:17" x14ac:dyDescent="0.2">
      <c r="A874" t="s">
        <v>5341</v>
      </c>
      <c r="B874">
        <v>19165</v>
      </c>
      <c r="C874">
        <v>50</v>
      </c>
      <c r="D874" t="str">
        <f t="shared" si="50"/>
        <v>05000US19165</v>
      </c>
      <c r="E874" t="s">
        <v>895</v>
      </c>
      <c r="F874" t="str">
        <f t="shared" si="51"/>
        <v>Shelby</v>
      </c>
      <c r="G874" t="str">
        <f t="shared" si="52"/>
        <v>Iowa</v>
      </c>
      <c r="H874">
        <v>12167</v>
      </c>
      <c r="I874">
        <v>12167</v>
      </c>
      <c r="J874">
        <v>12165</v>
      </c>
      <c r="K874">
        <v>12031</v>
      </c>
      <c r="L874">
        <v>12082</v>
      </c>
      <c r="M874">
        <v>11964</v>
      </c>
      <c r="N874">
        <v>11962</v>
      </c>
      <c r="O874">
        <v>11913</v>
      </c>
      <c r="P874" s="2">
        <v>11800</v>
      </c>
      <c r="Q874" s="10" t="s">
        <v>3292</v>
      </c>
    </row>
    <row r="875" spans="1:17" x14ac:dyDescent="0.2">
      <c r="A875" t="s">
        <v>5342</v>
      </c>
      <c r="B875">
        <v>19167</v>
      </c>
      <c r="C875">
        <v>50</v>
      </c>
      <c r="D875" t="str">
        <f t="shared" si="50"/>
        <v>05000US19167</v>
      </c>
      <c r="E875" t="s">
        <v>896</v>
      </c>
      <c r="F875" t="str">
        <f t="shared" si="51"/>
        <v>Sioux</v>
      </c>
      <c r="G875" t="str">
        <f t="shared" si="52"/>
        <v>Iowa</v>
      </c>
      <c r="H875">
        <v>33704</v>
      </c>
      <c r="I875">
        <v>33704</v>
      </c>
      <c r="J875">
        <v>33733</v>
      </c>
      <c r="K875">
        <v>34030</v>
      </c>
      <c r="L875">
        <v>34339</v>
      </c>
      <c r="M875">
        <v>34494</v>
      </c>
      <c r="N875">
        <v>34622</v>
      </c>
      <c r="O875">
        <v>34752</v>
      </c>
      <c r="P875" s="2">
        <v>34898</v>
      </c>
      <c r="Q875" s="10" t="s">
        <v>3292</v>
      </c>
    </row>
    <row r="876" spans="1:17" x14ac:dyDescent="0.2">
      <c r="A876" t="s">
        <v>5343</v>
      </c>
      <c r="B876">
        <v>19169</v>
      </c>
      <c r="C876">
        <v>50</v>
      </c>
      <c r="D876" t="str">
        <f t="shared" si="50"/>
        <v>05000US19169</v>
      </c>
      <c r="E876" t="s">
        <v>897</v>
      </c>
      <c r="F876" t="str">
        <f t="shared" si="51"/>
        <v>Story</v>
      </c>
      <c r="G876" t="str">
        <f t="shared" si="52"/>
        <v>Iowa</v>
      </c>
      <c r="H876">
        <v>89542</v>
      </c>
      <c r="I876">
        <v>89542</v>
      </c>
      <c r="J876">
        <v>89634</v>
      </c>
      <c r="K876">
        <v>90864</v>
      </c>
      <c r="L876">
        <v>91799</v>
      </c>
      <c r="M876">
        <v>93569</v>
      </c>
      <c r="N876">
        <v>95366</v>
      </c>
      <c r="O876">
        <v>96346</v>
      </c>
      <c r="P876" s="2">
        <v>97090</v>
      </c>
      <c r="Q876" s="10" t="s">
        <v>3292</v>
      </c>
    </row>
    <row r="877" spans="1:17" x14ac:dyDescent="0.2">
      <c r="A877" t="s">
        <v>5344</v>
      </c>
      <c r="B877">
        <v>19171</v>
      </c>
      <c r="C877">
        <v>50</v>
      </c>
      <c r="D877" t="str">
        <f t="shared" si="50"/>
        <v>05000US19171</v>
      </c>
      <c r="E877" t="s">
        <v>898</v>
      </c>
      <c r="F877" t="str">
        <f t="shared" si="51"/>
        <v>Tama</v>
      </c>
      <c r="G877" t="str">
        <f t="shared" si="52"/>
        <v>Iowa</v>
      </c>
      <c r="H877">
        <v>17767</v>
      </c>
      <c r="I877">
        <v>17767</v>
      </c>
      <c r="J877">
        <v>17725</v>
      </c>
      <c r="K877">
        <v>17635</v>
      </c>
      <c r="L877">
        <v>17536</v>
      </c>
      <c r="M877">
        <v>17512</v>
      </c>
      <c r="N877">
        <v>17405</v>
      </c>
      <c r="O877">
        <v>17341</v>
      </c>
      <c r="P877" s="2">
        <v>17319</v>
      </c>
      <c r="Q877" s="10" t="s">
        <v>3292</v>
      </c>
    </row>
    <row r="878" spans="1:17" x14ac:dyDescent="0.2">
      <c r="A878" t="s">
        <v>5345</v>
      </c>
      <c r="B878">
        <v>19173</v>
      </c>
      <c r="C878">
        <v>50</v>
      </c>
      <c r="D878" t="str">
        <f t="shared" si="50"/>
        <v>05000US19173</v>
      </c>
      <c r="E878" t="s">
        <v>899</v>
      </c>
      <c r="F878" t="str">
        <f t="shared" si="51"/>
        <v>Taylor</v>
      </c>
      <c r="G878" t="str">
        <f t="shared" si="52"/>
        <v>Iowa</v>
      </c>
      <c r="H878">
        <v>6317</v>
      </c>
      <c r="I878">
        <v>6317</v>
      </c>
      <c r="J878">
        <v>6315</v>
      </c>
      <c r="K878">
        <v>6283</v>
      </c>
      <c r="L878">
        <v>6237</v>
      </c>
      <c r="M878">
        <v>6210</v>
      </c>
      <c r="N878">
        <v>6155</v>
      </c>
      <c r="O878">
        <v>6229</v>
      </c>
      <c r="P878" s="2">
        <v>6216</v>
      </c>
      <c r="Q878" s="10" t="s">
        <v>3308</v>
      </c>
    </row>
    <row r="879" spans="1:17" x14ac:dyDescent="0.2">
      <c r="A879" t="s">
        <v>5346</v>
      </c>
      <c r="B879">
        <v>19175</v>
      </c>
      <c r="C879">
        <v>50</v>
      </c>
      <c r="D879" t="str">
        <f t="shared" si="50"/>
        <v>05000US19175</v>
      </c>
      <c r="E879" t="s">
        <v>900</v>
      </c>
      <c r="F879" t="str">
        <f t="shared" si="51"/>
        <v>Union</v>
      </c>
      <c r="G879" t="str">
        <f t="shared" si="52"/>
        <v>Iowa</v>
      </c>
      <c r="H879">
        <v>12534</v>
      </c>
      <c r="I879">
        <v>12534</v>
      </c>
      <c r="J879">
        <v>12520</v>
      </c>
      <c r="K879">
        <v>12570</v>
      </c>
      <c r="L879">
        <v>12599</v>
      </c>
      <c r="M879">
        <v>12606</v>
      </c>
      <c r="N879">
        <v>12621</v>
      </c>
      <c r="O879">
        <v>12447</v>
      </c>
      <c r="P879" s="2">
        <v>12420</v>
      </c>
      <c r="Q879" s="10" t="s">
        <v>3308</v>
      </c>
    </row>
    <row r="880" spans="1:17" x14ac:dyDescent="0.2">
      <c r="A880" t="s">
        <v>5347</v>
      </c>
      <c r="B880">
        <v>19177</v>
      </c>
      <c r="C880">
        <v>50</v>
      </c>
      <c r="D880" t="str">
        <f t="shared" si="50"/>
        <v>05000US19177</v>
      </c>
      <c r="E880" t="s">
        <v>901</v>
      </c>
      <c r="F880" t="str">
        <f t="shared" si="51"/>
        <v>Van Buren</v>
      </c>
      <c r="G880" t="str">
        <f t="shared" si="52"/>
        <v>Iowa</v>
      </c>
      <c r="H880">
        <v>7570</v>
      </c>
      <c r="I880">
        <v>7570</v>
      </c>
      <c r="J880">
        <v>7559</v>
      </c>
      <c r="K880">
        <v>7514</v>
      </c>
      <c r="L880">
        <v>7456</v>
      </c>
      <c r="M880">
        <v>7438</v>
      </c>
      <c r="N880">
        <v>7410</v>
      </c>
      <c r="O880">
        <v>7325</v>
      </c>
      <c r="P880" s="2">
        <v>7271</v>
      </c>
      <c r="Q880" s="10" t="s">
        <v>3308</v>
      </c>
    </row>
    <row r="881" spans="1:20" x14ac:dyDescent="0.2">
      <c r="A881" t="s">
        <v>5348</v>
      </c>
      <c r="B881">
        <v>19179</v>
      </c>
      <c r="C881">
        <v>50</v>
      </c>
      <c r="D881" t="str">
        <f t="shared" si="50"/>
        <v>05000US19179</v>
      </c>
      <c r="E881" t="s">
        <v>902</v>
      </c>
      <c r="F881" t="str">
        <f t="shared" si="51"/>
        <v>Wapello</v>
      </c>
      <c r="G881" t="str">
        <f t="shared" si="52"/>
        <v>Iowa</v>
      </c>
      <c r="H881">
        <v>35625</v>
      </c>
      <c r="I881">
        <v>35625</v>
      </c>
      <c r="J881">
        <v>35648</v>
      </c>
      <c r="K881">
        <v>35434</v>
      </c>
      <c r="L881">
        <v>35357</v>
      </c>
      <c r="M881">
        <v>35379</v>
      </c>
      <c r="N881">
        <v>35244</v>
      </c>
      <c r="O881">
        <v>35248</v>
      </c>
      <c r="P881" s="2">
        <v>34982</v>
      </c>
      <c r="Q881" s="10" t="s">
        <v>3308</v>
      </c>
    </row>
    <row r="882" spans="1:20" x14ac:dyDescent="0.2">
      <c r="A882" t="s">
        <v>5349</v>
      </c>
      <c r="B882">
        <v>19181</v>
      </c>
      <c r="C882">
        <v>50</v>
      </c>
      <c r="D882" t="str">
        <f t="shared" si="50"/>
        <v>05000US19181</v>
      </c>
      <c r="E882" t="s">
        <v>903</v>
      </c>
      <c r="F882" t="str">
        <f t="shared" si="51"/>
        <v>Warren</v>
      </c>
      <c r="G882" t="str">
        <f t="shared" si="52"/>
        <v>Iowa</v>
      </c>
      <c r="H882">
        <v>46225</v>
      </c>
      <c r="I882">
        <v>46228</v>
      </c>
      <c r="J882">
        <v>46332</v>
      </c>
      <c r="K882">
        <v>46678</v>
      </c>
      <c r="L882">
        <v>46991</v>
      </c>
      <c r="M882">
        <v>47452</v>
      </c>
      <c r="N882">
        <v>48010</v>
      </c>
      <c r="O882">
        <v>48706</v>
      </c>
      <c r="P882" s="2">
        <v>49691</v>
      </c>
      <c r="Q882" s="10" t="s">
        <v>3308</v>
      </c>
    </row>
    <row r="883" spans="1:20" x14ac:dyDescent="0.2">
      <c r="A883" t="s">
        <v>5350</v>
      </c>
      <c r="B883">
        <v>19183</v>
      </c>
      <c r="C883">
        <v>50</v>
      </c>
      <c r="D883" t="str">
        <f t="shared" si="50"/>
        <v>05000US19183</v>
      </c>
      <c r="E883" t="s">
        <v>904</v>
      </c>
      <c r="F883" t="str">
        <f t="shared" si="51"/>
        <v>Washington</v>
      </c>
      <c r="G883" t="str">
        <f t="shared" si="52"/>
        <v>Iowa</v>
      </c>
      <c r="H883">
        <v>21704</v>
      </c>
      <c r="I883">
        <v>21704</v>
      </c>
      <c r="J883">
        <v>21696</v>
      </c>
      <c r="K883">
        <v>21837</v>
      </c>
      <c r="L883">
        <v>21928</v>
      </c>
      <c r="M883">
        <v>22017</v>
      </c>
      <c r="N883">
        <v>22097</v>
      </c>
      <c r="O883">
        <v>22251</v>
      </c>
      <c r="P883" s="2">
        <v>22281</v>
      </c>
      <c r="Q883" s="10" t="s">
        <v>3308</v>
      </c>
    </row>
    <row r="884" spans="1:20" x14ac:dyDescent="0.2">
      <c r="A884" t="s">
        <v>5351</v>
      </c>
      <c r="B884">
        <v>19185</v>
      </c>
      <c r="C884">
        <v>50</v>
      </c>
      <c r="D884" t="str">
        <f t="shared" si="50"/>
        <v>05000US19185</v>
      </c>
      <c r="E884" t="s">
        <v>905</v>
      </c>
      <c r="F884" t="str">
        <f t="shared" si="51"/>
        <v>Wayne</v>
      </c>
      <c r="G884" t="str">
        <f t="shared" si="52"/>
        <v>Iowa</v>
      </c>
      <c r="H884">
        <v>6403</v>
      </c>
      <c r="I884">
        <v>6403</v>
      </c>
      <c r="J884">
        <v>6400</v>
      </c>
      <c r="K884">
        <v>6367</v>
      </c>
      <c r="L884">
        <v>6364</v>
      </c>
      <c r="M884">
        <v>6422</v>
      </c>
      <c r="N884">
        <v>6392</v>
      </c>
      <c r="O884">
        <v>6386</v>
      </c>
      <c r="P884" s="2">
        <v>6452</v>
      </c>
      <c r="Q884" s="10" t="s">
        <v>3308</v>
      </c>
    </row>
    <row r="885" spans="1:20" x14ac:dyDescent="0.2">
      <c r="A885" t="s">
        <v>5352</v>
      </c>
      <c r="B885">
        <v>19187</v>
      </c>
      <c r="C885">
        <v>50</v>
      </c>
      <c r="D885" t="str">
        <f t="shared" si="50"/>
        <v>05000US19187</v>
      </c>
      <c r="E885" t="s">
        <v>906</v>
      </c>
      <c r="F885" t="str">
        <f t="shared" si="51"/>
        <v>Webster</v>
      </c>
      <c r="G885" t="str">
        <f t="shared" si="52"/>
        <v>Iowa</v>
      </c>
      <c r="H885">
        <v>38013</v>
      </c>
      <c r="I885">
        <v>38013</v>
      </c>
      <c r="J885">
        <v>37876</v>
      </c>
      <c r="K885">
        <v>37727</v>
      </c>
      <c r="L885">
        <v>37252</v>
      </c>
      <c r="M885">
        <v>37256</v>
      </c>
      <c r="N885">
        <v>36983</v>
      </c>
      <c r="O885">
        <v>36992</v>
      </c>
      <c r="P885" s="2">
        <v>36769</v>
      </c>
      <c r="Q885" s="10" t="s">
        <v>3292</v>
      </c>
    </row>
    <row r="886" spans="1:20" x14ac:dyDescent="0.2">
      <c r="A886" t="s">
        <v>5353</v>
      </c>
      <c r="B886">
        <v>19189</v>
      </c>
      <c r="C886">
        <v>50</v>
      </c>
      <c r="D886" t="str">
        <f t="shared" si="50"/>
        <v>05000US19189</v>
      </c>
      <c r="E886" t="s">
        <v>907</v>
      </c>
      <c r="F886" t="str">
        <f t="shared" si="51"/>
        <v>Winnebago</v>
      </c>
      <c r="G886" t="str">
        <f t="shared" si="52"/>
        <v>Iowa</v>
      </c>
      <c r="H886">
        <v>10866</v>
      </c>
      <c r="I886">
        <v>10866</v>
      </c>
      <c r="J886">
        <v>10840</v>
      </c>
      <c r="K886">
        <v>10727</v>
      </c>
      <c r="L886">
        <v>10634</v>
      </c>
      <c r="M886">
        <v>10477</v>
      </c>
      <c r="N886">
        <v>10593</v>
      </c>
      <c r="O886">
        <v>10567</v>
      </c>
      <c r="P886" s="2">
        <v>10631</v>
      </c>
      <c r="Q886" s="10" t="s">
        <v>3292</v>
      </c>
    </row>
    <row r="887" spans="1:20" x14ac:dyDescent="0.2">
      <c r="A887" t="s">
        <v>5354</v>
      </c>
      <c r="B887">
        <v>19191</v>
      </c>
      <c r="C887">
        <v>50</v>
      </c>
      <c r="D887" t="str">
        <f t="shared" si="50"/>
        <v>05000US19191</v>
      </c>
      <c r="E887" t="s">
        <v>908</v>
      </c>
      <c r="F887" t="str">
        <f t="shared" si="51"/>
        <v>Winneshiek</v>
      </c>
      <c r="G887" t="str">
        <f t="shared" si="52"/>
        <v>Iowa</v>
      </c>
      <c r="H887">
        <v>21056</v>
      </c>
      <c r="I887">
        <v>21058</v>
      </c>
      <c r="J887">
        <v>21065</v>
      </c>
      <c r="K887">
        <v>21045</v>
      </c>
      <c r="L887">
        <v>21042</v>
      </c>
      <c r="M887">
        <v>20862</v>
      </c>
      <c r="N887">
        <v>20728</v>
      </c>
      <c r="O887">
        <v>20754</v>
      </c>
      <c r="P887" s="2">
        <v>20561</v>
      </c>
      <c r="Q887" s="10" t="s">
        <v>3292</v>
      </c>
    </row>
    <row r="888" spans="1:20" x14ac:dyDescent="0.2">
      <c r="A888" t="s">
        <v>5355</v>
      </c>
      <c r="B888">
        <v>19193</v>
      </c>
      <c r="C888">
        <v>50</v>
      </c>
      <c r="D888" t="str">
        <f t="shared" si="50"/>
        <v>05000US19193</v>
      </c>
      <c r="E888" t="s">
        <v>909</v>
      </c>
      <c r="F888" t="str">
        <f t="shared" si="51"/>
        <v>Woodbury</v>
      </c>
      <c r="G888" t="str">
        <f t="shared" si="52"/>
        <v>Iowa</v>
      </c>
      <c r="H888">
        <v>102172</v>
      </c>
      <c r="I888">
        <v>102177</v>
      </c>
      <c r="J888">
        <v>102363</v>
      </c>
      <c r="K888">
        <v>102649</v>
      </c>
      <c r="L888">
        <v>102330</v>
      </c>
      <c r="M888">
        <v>102242</v>
      </c>
      <c r="N888">
        <v>102314</v>
      </c>
      <c r="O888">
        <v>102464</v>
      </c>
      <c r="P888" s="2">
        <v>102779</v>
      </c>
      <c r="Q888" s="10" t="s">
        <v>3292</v>
      </c>
      <c r="S888" s="2"/>
    </row>
    <row r="889" spans="1:20" x14ac:dyDescent="0.2">
      <c r="A889" t="s">
        <v>5356</v>
      </c>
      <c r="B889">
        <v>19195</v>
      </c>
      <c r="C889">
        <v>50</v>
      </c>
      <c r="D889" t="str">
        <f t="shared" si="50"/>
        <v>05000US19195</v>
      </c>
      <c r="E889" t="s">
        <v>910</v>
      </c>
      <c r="F889" t="str">
        <f t="shared" si="51"/>
        <v>Worth</v>
      </c>
      <c r="G889" t="str">
        <f t="shared" si="52"/>
        <v>Iowa</v>
      </c>
      <c r="H889">
        <v>7598</v>
      </c>
      <c r="I889">
        <v>7598</v>
      </c>
      <c r="J889">
        <v>7583</v>
      </c>
      <c r="K889">
        <v>7583</v>
      </c>
      <c r="L889">
        <v>7525</v>
      </c>
      <c r="M889">
        <v>7541</v>
      </c>
      <c r="N889">
        <v>7605</v>
      </c>
      <c r="O889">
        <v>7562</v>
      </c>
      <c r="P889" s="2">
        <v>7572</v>
      </c>
      <c r="Q889" s="10" t="s">
        <v>3292</v>
      </c>
      <c r="S889" s="2"/>
    </row>
    <row r="890" spans="1:20" x14ac:dyDescent="0.2">
      <c r="A890" t="s">
        <v>5357</v>
      </c>
      <c r="B890">
        <v>19197</v>
      </c>
      <c r="C890">
        <v>50</v>
      </c>
      <c r="D890" t="str">
        <f t="shared" si="50"/>
        <v>05000US19197</v>
      </c>
      <c r="E890" t="s">
        <v>911</v>
      </c>
      <c r="F890" t="str">
        <f t="shared" si="51"/>
        <v>Wright</v>
      </c>
      <c r="G890" t="str">
        <f t="shared" si="52"/>
        <v>Iowa</v>
      </c>
      <c r="H890">
        <v>13229</v>
      </c>
      <c r="I890">
        <v>13229</v>
      </c>
      <c r="J890">
        <v>13197</v>
      </c>
      <c r="K890">
        <v>13039</v>
      </c>
      <c r="L890">
        <v>13019</v>
      </c>
      <c r="M890">
        <v>12969</v>
      </c>
      <c r="N890">
        <v>12883</v>
      </c>
      <c r="O890">
        <v>12803</v>
      </c>
      <c r="P890" s="2">
        <v>12779</v>
      </c>
      <c r="Q890" s="1" t="s">
        <v>3308</v>
      </c>
    </row>
    <row r="891" spans="1:20" x14ac:dyDescent="0.2">
      <c r="A891" t="s">
        <v>5358</v>
      </c>
      <c r="B891">
        <v>20001</v>
      </c>
      <c r="C891">
        <v>50</v>
      </c>
      <c r="D891" t="str">
        <f t="shared" si="50"/>
        <v>05000US20001</v>
      </c>
      <c r="E891" t="s">
        <v>912</v>
      </c>
      <c r="F891" t="str">
        <f t="shared" si="51"/>
        <v>Allen</v>
      </c>
      <c r="G891" t="str">
        <f t="shared" si="52"/>
        <v>Kansas</v>
      </c>
      <c r="H891">
        <v>13371</v>
      </c>
      <c r="I891">
        <v>13371</v>
      </c>
      <c r="J891">
        <v>13355</v>
      </c>
      <c r="K891">
        <v>13344</v>
      </c>
      <c r="L891">
        <v>13336</v>
      </c>
      <c r="M891">
        <v>13080</v>
      </c>
      <c r="N891">
        <v>12903</v>
      </c>
      <c r="O891">
        <v>12724</v>
      </c>
      <c r="P891" s="2">
        <v>12714</v>
      </c>
      <c r="Q891" s="10" t="s">
        <v>3289</v>
      </c>
      <c r="S891" s="3"/>
      <c r="T891" s="2"/>
    </row>
    <row r="892" spans="1:20" x14ac:dyDescent="0.2">
      <c r="A892" t="s">
        <v>5359</v>
      </c>
      <c r="B892">
        <v>20003</v>
      </c>
      <c r="C892">
        <v>50</v>
      </c>
      <c r="D892" t="str">
        <f t="shared" si="50"/>
        <v>05000US20003</v>
      </c>
      <c r="E892" t="s">
        <v>913</v>
      </c>
      <c r="F892" t="str">
        <f t="shared" si="51"/>
        <v>Anderson</v>
      </c>
      <c r="G892" t="str">
        <f t="shared" si="52"/>
        <v>Kansas</v>
      </c>
      <c r="H892">
        <v>8102</v>
      </c>
      <c r="I892">
        <v>8102</v>
      </c>
      <c r="J892">
        <v>8092</v>
      </c>
      <c r="K892">
        <v>8046</v>
      </c>
      <c r="L892">
        <v>7912</v>
      </c>
      <c r="M892">
        <v>7845</v>
      </c>
      <c r="N892">
        <v>7880</v>
      </c>
      <c r="O892">
        <v>7824</v>
      </c>
      <c r="P892" s="2">
        <v>7827</v>
      </c>
      <c r="Q892" s="10" t="s">
        <v>3289</v>
      </c>
    </row>
    <row r="893" spans="1:20" x14ac:dyDescent="0.2">
      <c r="A893" t="s">
        <v>5360</v>
      </c>
      <c r="B893">
        <v>20005</v>
      </c>
      <c r="C893">
        <v>50</v>
      </c>
      <c r="D893" t="str">
        <f t="shared" si="50"/>
        <v>05000US20005</v>
      </c>
      <c r="E893" t="s">
        <v>914</v>
      </c>
      <c r="F893" t="str">
        <f t="shared" si="51"/>
        <v>Atchison</v>
      </c>
      <c r="G893" t="str">
        <f t="shared" si="52"/>
        <v>Kansas</v>
      </c>
      <c r="H893">
        <v>16924</v>
      </c>
      <c r="I893">
        <v>16924</v>
      </c>
      <c r="J893">
        <v>16868</v>
      </c>
      <c r="K893">
        <v>16778</v>
      </c>
      <c r="L893">
        <v>16793</v>
      </c>
      <c r="M893">
        <v>16696</v>
      </c>
      <c r="N893">
        <v>16509</v>
      </c>
      <c r="O893">
        <v>16409</v>
      </c>
      <c r="P893" s="2">
        <v>16380</v>
      </c>
      <c r="Q893" s="10" t="s">
        <v>3289</v>
      </c>
    </row>
    <row r="894" spans="1:20" x14ac:dyDescent="0.2">
      <c r="A894" t="s">
        <v>5361</v>
      </c>
      <c r="B894">
        <v>20007</v>
      </c>
      <c r="C894">
        <v>50</v>
      </c>
      <c r="D894" t="str">
        <f t="shared" si="50"/>
        <v>05000US20007</v>
      </c>
      <c r="E894" t="s">
        <v>915</v>
      </c>
      <c r="F894" t="str">
        <f t="shared" si="51"/>
        <v>Barber</v>
      </c>
      <c r="G894" t="str">
        <f t="shared" si="52"/>
        <v>Kansas</v>
      </c>
      <c r="H894">
        <v>4861</v>
      </c>
      <c r="I894">
        <v>4861</v>
      </c>
      <c r="J894">
        <v>4838</v>
      </c>
      <c r="K894">
        <v>4914</v>
      </c>
      <c r="L894">
        <v>4866</v>
      </c>
      <c r="M894">
        <v>4914</v>
      </c>
      <c r="N894">
        <v>4878</v>
      </c>
      <c r="O894">
        <v>4821</v>
      </c>
      <c r="P894" s="2">
        <v>4688</v>
      </c>
      <c r="Q894" s="10" t="s">
        <v>3289</v>
      </c>
    </row>
    <row r="895" spans="1:20" x14ac:dyDescent="0.2">
      <c r="A895" t="s">
        <v>5362</v>
      </c>
      <c r="B895">
        <v>20009</v>
      </c>
      <c r="C895">
        <v>50</v>
      </c>
      <c r="D895" t="str">
        <f t="shared" si="50"/>
        <v>05000US20009</v>
      </c>
      <c r="E895" t="s">
        <v>916</v>
      </c>
      <c r="F895" t="str">
        <f t="shared" si="51"/>
        <v>Barton</v>
      </c>
      <c r="G895" t="str">
        <f t="shared" si="52"/>
        <v>Kansas</v>
      </c>
      <c r="H895">
        <v>27674</v>
      </c>
      <c r="I895">
        <v>27674</v>
      </c>
      <c r="J895">
        <v>27683</v>
      </c>
      <c r="K895">
        <v>27676</v>
      </c>
      <c r="L895">
        <v>27515</v>
      </c>
      <c r="M895">
        <v>27425</v>
      </c>
      <c r="N895">
        <v>27262</v>
      </c>
      <c r="O895">
        <v>27092</v>
      </c>
      <c r="P895" s="2">
        <v>26775</v>
      </c>
      <c r="Q895" s="10" t="s">
        <v>3289</v>
      </c>
    </row>
    <row r="896" spans="1:20" x14ac:dyDescent="0.2">
      <c r="A896" t="s">
        <v>5363</v>
      </c>
      <c r="B896">
        <v>20011</v>
      </c>
      <c r="C896">
        <v>50</v>
      </c>
      <c r="D896" t="str">
        <f t="shared" si="50"/>
        <v>05000US20011</v>
      </c>
      <c r="E896" t="s">
        <v>917</v>
      </c>
      <c r="F896" t="str">
        <f t="shared" si="51"/>
        <v>Bourbon</v>
      </c>
      <c r="G896" t="str">
        <f t="shared" si="52"/>
        <v>Kansas</v>
      </c>
      <c r="H896">
        <v>15173</v>
      </c>
      <c r="I896">
        <v>15173</v>
      </c>
      <c r="J896">
        <v>15143</v>
      </c>
      <c r="K896">
        <v>14925</v>
      </c>
      <c r="L896">
        <v>14844</v>
      </c>
      <c r="M896">
        <v>14796</v>
      </c>
      <c r="N896">
        <v>14774</v>
      </c>
      <c r="O896">
        <v>14724</v>
      </c>
      <c r="P896" s="2">
        <v>14617</v>
      </c>
      <c r="Q896" s="10" t="s">
        <v>3289</v>
      </c>
    </row>
    <row r="897" spans="1:17" x14ac:dyDescent="0.2">
      <c r="A897" t="s">
        <v>5364</v>
      </c>
      <c r="B897">
        <v>20013</v>
      </c>
      <c r="C897">
        <v>50</v>
      </c>
      <c r="D897" t="str">
        <f t="shared" si="50"/>
        <v>05000US20013</v>
      </c>
      <c r="E897" t="s">
        <v>918</v>
      </c>
      <c r="F897" t="str">
        <f t="shared" si="51"/>
        <v>Brown</v>
      </c>
      <c r="G897" t="str">
        <f t="shared" si="52"/>
        <v>Kansas</v>
      </c>
      <c r="H897">
        <v>9984</v>
      </c>
      <c r="I897">
        <v>9984</v>
      </c>
      <c r="J897">
        <v>9978</v>
      </c>
      <c r="K897">
        <v>9989</v>
      </c>
      <c r="L897">
        <v>9879</v>
      </c>
      <c r="M897">
        <v>9940</v>
      </c>
      <c r="N897">
        <v>9804</v>
      </c>
      <c r="O897">
        <v>9745</v>
      </c>
      <c r="P897" s="2">
        <v>9684</v>
      </c>
      <c r="Q897" s="10" t="s">
        <v>3289</v>
      </c>
    </row>
    <row r="898" spans="1:17" x14ac:dyDescent="0.2">
      <c r="A898" t="s">
        <v>5365</v>
      </c>
      <c r="B898">
        <v>20015</v>
      </c>
      <c r="C898">
        <v>50</v>
      </c>
      <c r="D898" t="str">
        <f t="shared" si="50"/>
        <v>05000US20015</v>
      </c>
      <c r="E898" t="s">
        <v>919</v>
      </c>
      <c r="F898" t="str">
        <f t="shared" si="51"/>
        <v>Butler</v>
      </c>
      <c r="G898" t="str">
        <f t="shared" si="52"/>
        <v>Kansas</v>
      </c>
      <c r="H898">
        <v>65880</v>
      </c>
      <c r="I898">
        <v>65880</v>
      </c>
      <c r="J898">
        <v>65914</v>
      </c>
      <c r="K898">
        <v>65870</v>
      </c>
      <c r="L898">
        <v>65781</v>
      </c>
      <c r="M898">
        <v>65835</v>
      </c>
      <c r="N898">
        <v>66077</v>
      </c>
      <c r="O898">
        <v>66601</v>
      </c>
      <c r="P898" s="2">
        <v>67025</v>
      </c>
      <c r="Q898" s="10" t="s">
        <v>3289</v>
      </c>
    </row>
    <row r="899" spans="1:17" x14ac:dyDescent="0.2">
      <c r="A899" t="s">
        <v>5366</v>
      </c>
      <c r="B899">
        <v>20017</v>
      </c>
      <c r="C899">
        <v>50</v>
      </c>
      <c r="D899" t="str">
        <f t="shared" ref="D899:D962" si="53">_xlfn.CONCAT("05000US",TEXT(B899,"00000"))</f>
        <v>05000US20017</v>
      </c>
      <c r="E899" t="s">
        <v>920</v>
      </c>
      <c r="F899" t="str">
        <f t="shared" si="51"/>
        <v>Chase</v>
      </c>
      <c r="G899" t="str">
        <f t="shared" si="52"/>
        <v>Kansas</v>
      </c>
      <c r="H899">
        <v>2790</v>
      </c>
      <c r="I899">
        <v>2790</v>
      </c>
      <c r="J899">
        <v>2792</v>
      </c>
      <c r="K899">
        <v>2789</v>
      </c>
      <c r="L899">
        <v>2752</v>
      </c>
      <c r="M899">
        <v>2701</v>
      </c>
      <c r="N899">
        <v>2673</v>
      </c>
      <c r="O899">
        <v>2676</v>
      </c>
      <c r="P899" s="2">
        <v>2669</v>
      </c>
      <c r="Q899" s="10" t="s">
        <v>3289</v>
      </c>
    </row>
    <row r="900" spans="1:17" x14ac:dyDescent="0.2">
      <c r="A900" t="s">
        <v>5367</v>
      </c>
      <c r="B900">
        <v>20019</v>
      </c>
      <c r="C900">
        <v>50</v>
      </c>
      <c r="D900" t="str">
        <f t="shared" si="53"/>
        <v>05000US20019</v>
      </c>
      <c r="E900" t="s">
        <v>921</v>
      </c>
      <c r="F900" t="str">
        <f t="shared" ref="F900:F963" si="54">MID(MID(E900,1,FIND(",",E900)-1),1,FIND(" County",MID(E900,1,FIND(",",E900)-1))-1)</f>
        <v>Chautauqua</v>
      </c>
      <c r="G900" t="str">
        <f t="shared" ref="G900:G963" si="55">MID(E900,FIND(",",E900)+2,9999)</f>
        <v>Kansas</v>
      </c>
      <c r="H900">
        <v>3669</v>
      </c>
      <c r="I900">
        <v>3669</v>
      </c>
      <c r="J900">
        <v>3647</v>
      </c>
      <c r="K900">
        <v>3614</v>
      </c>
      <c r="L900">
        <v>3565</v>
      </c>
      <c r="M900">
        <v>3546</v>
      </c>
      <c r="N900">
        <v>3473</v>
      </c>
      <c r="O900">
        <v>3392</v>
      </c>
      <c r="P900" s="2">
        <v>3374</v>
      </c>
      <c r="Q900" s="10" t="s">
        <v>3289</v>
      </c>
    </row>
    <row r="901" spans="1:17" x14ac:dyDescent="0.2">
      <c r="A901" t="s">
        <v>5368</v>
      </c>
      <c r="B901">
        <v>20021</v>
      </c>
      <c r="C901">
        <v>50</v>
      </c>
      <c r="D901" t="str">
        <f t="shared" si="53"/>
        <v>05000US20021</v>
      </c>
      <c r="E901" t="s">
        <v>922</v>
      </c>
      <c r="F901" t="str">
        <f t="shared" si="54"/>
        <v>Cherokee</v>
      </c>
      <c r="G901" t="str">
        <f t="shared" si="55"/>
        <v>Kansas</v>
      </c>
      <c r="H901">
        <v>21603</v>
      </c>
      <c r="I901">
        <v>21603</v>
      </c>
      <c r="J901">
        <v>21549</v>
      </c>
      <c r="K901">
        <v>21373</v>
      </c>
      <c r="L901">
        <v>21201</v>
      </c>
      <c r="M901">
        <v>20908</v>
      </c>
      <c r="N901">
        <v>20769</v>
      </c>
      <c r="O901">
        <v>20561</v>
      </c>
      <c r="P901" s="2">
        <v>20246</v>
      </c>
      <c r="Q901" s="10" t="s">
        <v>3289</v>
      </c>
    </row>
    <row r="902" spans="1:17" x14ac:dyDescent="0.2">
      <c r="A902" t="s">
        <v>5369</v>
      </c>
      <c r="B902">
        <v>20023</v>
      </c>
      <c r="C902">
        <v>50</v>
      </c>
      <c r="D902" t="str">
        <f t="shared" si="53"/>
        <v>05000US20023</v>
      </c>
      <c r="E902" t="s">
        <v>923</v>
      </c>
      <c r="F902" t="str">
        <f t="shared" si="54"/>
        <v>Cheyenne</v>
      </c>
      <c r="G902" t="str">
        <f t="shared" si="55"/>
        <v>Kansas</v>
      </c>
      <c r="H902">
        <v>2726</v>
      </c>
      <c r="I902">
        <v>2726</v>
      </c>
      <c r="J902">
        <v>2720</v>
      </c>
      <c r="K902">
        <v>2705</v>
      </c>
      <c r="L902">
        <v>2677</v>
      </c>
      <c r="M902">
        <v>2678</v>
      </c>
      <c r="N902">
        <v>2694</v>
      </c>
      <c r="O902">
        <v>2687</v>
      </c>
      <c r="P902" s="2">
        <v>2661</v>
      </c>
      <c r="Q902" s="10" t="s">
        <v>3289</v>
      </c>
    </row>
    <row r="903" spans="1:17" x14ac:dyDescent="0.2">
      <c r="A903" t="s">
        <v>5370</v>
      </c>
      <c r="B903">
        <v>20025</v>
      </c>
      <c r="C903">
        <v>50</v>
      </c>
      <c r="D903" t="str">
        <f t="shared" si="53"/>
        <v>05000US20025</v>
      </c>
      <c r="E903" t="s">
        <v>924</v>
      </c>
      <c r="F903" t="str">
        <f t="shared" si="54"/>
        <v>Clark</v>
      </c>
      <c r="G903" t="str">
        <f t="shared" si="55"/>
        <v>Kansas</v>
      </c>
      <c r="H903">
        <v>2215</v>
      </c>
      <c r="I903">
        <v>2215</v>
      </c>
      <c r="J903">
        <v>2201</v>
      </c>
      <c r="K903">
        <v>2137</v>
      </c>
      <c r="L903">
        <v>2179</v>
      </c>
      <c r="M903">
        <v>2194</v>
      </c>
      <c r="N903">
        <v>2120</v>
      </c>
      <c r="O903">
        <v>2089</v>
      </c>
      <c r="P903" s="2">
        <v>2072</v>
      </c>
      <c r="Q903" s="10" t="s">
        <v>3289</v>
      </c>
    </row>
    <row r="904" spans="1:17" x14ac:dyDescent="0.2">
      <c r="A904" t="s">
        <v>5371</v>
      </c>
      <c r="B904">
        <v>20027</v>
      </c>
      <c r="C904">
        <v>50</v>
      </c>
      <c r="D904" t="str">
        <f t="shared" si="53"/>
        <v>05000US20027</v>
      </c>
      <c r="E904" t="s">
        <v>925</v>
      </c>
      <c r="F904" t="str">
        <f t="shared" si="54"/>
        <v>Clay</v>
      </c>
      <c r="G904" t="str">
        <f t="shared" si="55"/>
        <v>Kansas</v>
      </c>
      <c r="H904">
        <v>8535</v>
      </c>
      <c r="I904">
        <v>8535</v>
      </c>
      <c r="J904">
        <v>8541</v>
      </c>
      <c r="K904">
        <v>8513</v>
      </c>
      <c r="L904">
        <v>8508</v>
      </c>
      <c r="M904">
        <v>8401</v>
      </c>
      <c r="N904">
        <v>8338</v>
      </c>
      <c r="O904">
        <v>8340</v>
      </c>
      <c r="P904" s="2">
        <v>8143</v>
      </c>
      <c r="Q904" s="10" t="s">
        <v>3289</v>
      </c>
    </row>
    <row r="905" spans="1:17" x14ac:dyDescent="0.2">
      <c r="A905" t="s">
        <v>5372</v>
      </c>
      <c r="B905">
        <v>20029</v>
      </c>
      <c r="C905">
        <v>50</v>
      </c>
      <c r="D905" t="str">
        <f t="shared" si="53"/>
        <v>05000US20029</v>
      </c>
      <c r="E905" t="s">
        <v>926</v>
      </c>
      <c r="F905" t="str">
        <f t="shared" si="54"/>
        <v>Cloud</v>
      </c>
      <c r="G905" t="str">
        <f t="shared" si="55"/>
        <v>Kansas</v>
      </c>
      <c r="H905">
        <v>9533</v>
      </c>
      <c r="I905">
        <v>9533</v>
      </c>
      <c r="J905">
        <v>9525</v>
      </c>
      <c r="K905">
        <v>9405</v>
      </c>
      <c r="L905">
        <v>9407</v>
      </c>
      <c r="M905">
        <v>9370</v>
      </c>
      <c r="N905">
        <v>9348</v>
      </c>
      <c r="O905">
        <v>9235</v>
      </c>
      <c r="P905" s="2">
        <v>9150</v>
      </c>
      <c r="Q905" s="10" t="s">
        <v>3289</v>
      </c>
    </row>
    <row r="906" spans="1:17" x14ac:dyDescent="0.2">
      <c r="A906" t="s">
        <v>5373</v>
      </c>
      <c r="B906">
        <v>20031</v>
      </c>
      <c r="C906">
        <v>50</v>
      </c>
      <c r="D906" t="str">
        <f t="shared" si="53"/>
        <v>05000US20031</v>
      </c>
      <c r="E906" t="s">
        <v>927</v>
      </c>
      <c r="F906" t="str">
        <f t="shared" si="54"/>
        <v>Coffey</v>
      </c>
      <c r="G906" t="str">
        <f t="shared" si="55"/>
        <v>Kansas</v>
      </c>
      <c r="H906">
        <v>8601</v>
      </c>
      <c r="I906">
        <v>8598</v>
      </c>
      <c r="J906">
        <v>8589</v>
      </c>
      <c r="K906">
        <v>8515</v>
      </c>
      <c r="L906">
        <v>8507</v>
      </c>
      <c r="M906">
        <v>8424</v>
      </c>
      <c r="N906">
        <v>8440</v>
      </c>
      <c r="O906">
        <v>8359</v>
      </c>
      <c r="P906" s="2">
        <v>8433</v>
      </c>
      <c r="Q906" s="10" t="s">
        <v>3289</v>
      </c>
    </row>
    <row r="907" spans="1:17" x14ac:dyDescent="0.2">
      <c r="A907" t="s">
        <v>5374</v>
      </c>
      <c r="B907">
        <v>20033</v>
      </c>
      <c r="C907">
        <v>50</v>
      </c>
      <c r="D907" t="str">
        <f t="shared" si="53"/>
        <v>05000US20033</v>
      </c>
      <c r="E907" t="s">
        <v>928</v>
      </c>
      <c r="F907" t="str">
        <f t="shared" si="54"/>
        <v>Comanche</v>
      </c>
      <c r="G907" t="str">
        <f t="shared" si="55"/>
        <v>Kansas</v>
      </c>
      <c r="H907">
        <v>1891</v>
      </c>
      <c r="I907">
        <v>1891</v>
      </c>
      <c r="J907">
        <v>1888</v>
      </c>
      <c r="K907">
        <v>1885</v>
      </c>
      <c r="L907">
        <v>1910</v>
      </c>
      <c r="M907">
        <v>1922</v>
      </c>
      <c r="N907">
        <v>1945</v>
      </c>
      <c r="O907">
        <v>1839</v>
      </c>
      <c r="P907" s="2">
        <v>1862</v>
      </c>
      <c r="Q907" s="10" t="s">
        <v>3289</v>
      </c>
    </row>
    <row r="908" spans="1:17" x14ac:dyDescent="0.2">
      <c r="A908" t="s">
        <v>5375</v>
      </c>
      <c r="B908">
        <v>20035</v>
      </c>
      <c r="C908">
        <v>50</v>
      </c>
      <c r="D908" t="str">
        <f t="shared" si="53"/>
        <v>05000US20035</v>
      </c>
      <c r="E908" t="s">
        <v>929</v>
      </c>
      <c r="F908" t="str">
        <f t="shared" si="54"/>
        <v>Cowley</v>
      </c>
      <c r="G908" t="str">
        <f t="shared" si="55"/>
        <v>Kansas</v>
      </c>
      <c r="H908">
        <v>36311</v>
      </c>
      <c r="I908">
        <v>36311</v>
      </c>
      <c r="J908">
        <v>36300</v>
      </c>
      <c r="K908">
        <v>36240</v>
      </c>
      <c r="L908">
        <v>36262</v>
      </c>
      <c r="M908">
        <v>36181</v>
      </c>
      <c r="N908">
        <v>35911</v>
      </c>
      <c r="O908">
        <v>35777</v>
      </c>
      <c r="P908" s="2">
        <v>35753</v>
      </c>
      <c r="Q908" s="10" t="s">
        <v>3289</v>
      </c>
    </row>
    <row r="909" spans="1:17" x14ac:dyDescent="0.2">
      <c r="A909" t="s">
        <v>5376</v>
      </c>
      <c r="B909">
        <v>20037</v>
      </c>
      <c r="C909">
        <v>50</v>
      </c>
      <c r="D909" t="str">
        <f t="shared" si="53"/>
        <v>05000US20037</v>
      </c>
      <c r="E909" t="s">
        <v>930</v>
      </c>
      <c r="F909" t="str">
        <f t="shared" si="54"/>
        <v>Crawford</v>
      </c>
      <c r="G909" t="str">
        <f t="shared" si="55"/>
        <v>Kansas</v>
      </c>
      <c r="H909">
        <v>39134</v>
      </c>
      <c r="I909">
        <v>39134</v>
      </c>
      <c r="J909">
        <v>39177</v>
      </c>
      <c r="K909">
        <v>39198</v>
      </c>
      <c r="L909">
        <v>39369</v>
      </c>
      <c r="M909">
        <v>39312</v>
      </c>
      <c r="N909">
        <v>39327</v>
      </c>
      <c r="O909">
        <v>39231</v>
      </c>
      <c r="P909" s="2">
        <v>39164</v>
      </c>
      <c r="Q909" s="10" t="s">
        <v>3289</v>
      </c>
    </row>
    <row r="910" spans="1:17" x14ac:dyDescent="0.2">
      <c r="A910" t="s">
        <v>5377</v>
      </c>
      <c r="B910">
        <v>20039</v>
      </c>
      <c r="C910">
        <v>50</v>
      </c>
      <c r="D910" t="str">
        <f t="shared" si="53"/>
        <v>05000US20039</v>
      </c>
      <c r="E910" t="s">
        <v>931</v>
      </c>
      <c r="F910" t="str">
        <f t="shared" si="54"/>
        <v>Decatur</v>
      </c>
      <c r="G910" t="str">
        <f t="shared" si="55"/>
        <v>Kansas</v>
      </c>
      <c r="H910">
        <v>2961</v>
      </c>
      <c r="I910">
        <v>2961</v>
      </c>
      <c r="J910">
        <v>2946</v>
      </c>
      <c r="K910">
        <v>2918</v>
      </c>
      <c r="L910">
        <v>2877</v>
      </c>
      <c r="M910">
        <v>2905</v>
      </c>
      <c r="N910">
        <v>2890</v>
      </c>
      <c r="O910">
        <v>2926</v>
      </c>
      <c r="P910" s="2">
        <v>2832</v>
      </c>
      <c r="Q910" s="10" t="s">
        <v>3289</v>
      </c>
    </row>
    <row r="911" spans="1:17" x14ac:dyDescent="0.2">
      <c r="A911" t="s">
        <v>5378</v>
      </c>
      <c r="B911">
        <v>20041</v>
      </c>
      <c r="C911">
        <v>50</v>
      </c>
      <c r="D911" t="str">
        <f t="shared" si="53"/>
        <v>05000US20041</v>
      </c>
      <c r="E911" t="s">
        <v>932</v>
      </c>
      <c r="F911" t="str">
        <f t="shared" si="54"/>
        <v>Dickinson</v>
      </c>
      <c r="G911" t="str">
        <f t="shared" si="55"/>
        <v>Kansas</v>
      </c>
      <c r="H911">
        <v>19754</v>
      </c>
      <c r="I911">
        <v>19754</v>
      </c>
      <c r="J911">
        <v>19779</v>
      </c>
      <c r="K911">
        <v>19707</v>
      </c>
      <c r="L911">
        <v>19731</v>
      </c>
      <c r="M911">
        <v>19477</v>
      </c>
      <c r="N911">
        <v>19354</v>
      </c>
      <c r="O911">
        <v>19292</v>
      </c>
      <c r="P911" s="2">
        <v>19064</v>
      </c>
      <c r="Q911" s="10" t="s">
        <v>3289</v>
      </c>
    </row>
    <row r="912" spans="1:17" x14ac:dyDescent="0.2">
      <c r="A912" t="s">
        <v>5379</v>
      </c>
      <c r="B912">
        <v>20043</v>
      </c>
      <c r="C912">
        <v>50</v>
      </c>
      <c r="D912" t="str">
        <f t="shared" si="53"/>
        <v>05000US20043</v>
      </c>
      <c r="E912" t="s">
        <v>933</v>
      </c>
      <c r="F912" t="str">
        <f t="shared" si="54"/>
        <v>Doniphan</v>
      </c>
      <c r="G912" t="str">
        <f t="shared" si="55"/>
        <v>Kansas</v>
      </c>
      <c r="H912">
        <v>7945</v>
      </c>
      <c r="I912">
        <v>7945</v>
      </c>
      <c r="J912">
        <v>7948</v>
      </c>
      <c r="K912">
        <v>7951</v>
      </c>
      <c r="L912">
        <v>7869</v>
      </c>
      <c r="M912">
        <v>7844</v>
      </c>
      <c r="N912">
        <v>7833</v>
      </c>
      <c r="O912">
        <v>7756</v>
      </c>
      <c r="P912" s="2">
        <v>7664</v>
      </c>
      <c r="Q912" s="10" t="s">
        <v>3289</v>
      </c>
    </row>
    <row r="913" spans="1:17" x14ac:dyDescent="0.2">
      <c r="A913" t="s">
        <v>5380</v>
      </c>
      <c r="B913">
        <v>20045</v>
      </c>
      <c r="C913">
        <v>50</v>
      </c>
      <c r="D913" t="str">
        <f t="shared" si="53"/>
        <v>05000US20045</v>
      </c>
      <c r="E913" t="s">
        <v>934</v>
      </c>
      <c r="F913" t="str">
        <f t="shared" si="54"/>
        <v>Douglas</v>
      </c>
      <c r="G913" t="str">
        <f t="shared" si="55"/>
        <v>Kansas</v>
      </c>
      <c r="H913">
        <v>110826</v>
      </c>
      <c r="I913">
        <v>110826</v>
      </c>
      <c r="J913">
        <v>111245</v>
      </c>
      <c r="K913">
        <v>112424</v>
      </c>
      <c r="L913">
        <v>113304</v>
      </c>
      <c r="M913">
        <v>114672</v>
      </c>
      <c r="N913">
        <v>116430</v>
      </c>
      <c r="O913">
        <v>117915</v>
      </c>
      <c r="P913" s="2">
        <v>119440</v>
      </c>
      <c r="Q913" s="10" t="s">
        <v>3289</v>
      </c>
    </row>
    <row r="914" spans="1:17" x14ac:dyDescent="0.2">
      <c r="A914" t="s">
        <v>5381</v>
      </c>
      <c r="B914">
        <v>20047</v>
      </c>
      <c r="C914">
        <v>50</v>
      </c>
      <c r="D914" t="str">
        <f t="shared" si="53"/>
        <v>05000US20047</v>
      </c>
      <c r="E914" t="s">
        <v>935</v>
      </c>
      <c r="F914" t="str">
        <f t="shared" si="54"/>
        <v>Edwards</v>
      </c>
      <c r="G914" t="str">
        <f t="shared" si="55"/>
        <v>Kansas</v>
      </c>
      <c r="H914">
        <v>3037</v>
      </c>
      <c r="I914">
        <v>3037</v>
      </c>
      <c r="J914">
        <v>3050</v>
      </c>
      <c r="K914">
        <v>3028</v>
      </c>
      <c r="L914">
        <v>2980</v>
      </c>
      <c r="M914">
        <v>2965</v>
      </c>
      <c r="N914">
        <v>3022</v>
      </c>
      <c r="O914">
        <v>2970</v>
      </c>
      <c r="P914" s="2">
        <v>2938</v>
      </c>
      <c r="Q914" s="10" t="s">
        <v>3289</v>
      </c>
    </row>
    <row r="915" spans="1:17" x14ac:dyDescent="0.2">
      <c r="A915" t="s">
        <v>5382</v>
      </c>
      <c r="B915">
        <v>20049</v>
      </c>
      <c r="C915">
        <v>50</v>
      </c>
      <c r="D915" t="str">
        <f t="shared" si="53"/>
        <v>05000US20049</v>
      </c>
      <c r="E915" t="s">
        <v>936</v>
      </c>
      <c r="F915" t="str">
        <f t="shared" si="54"/>
        <v>Elk</v>
      </c>
      <c r="G915" t="str">
        <f t="shared" si="55"/>
        <v>Kansas</v>
      </c>
      <c r="H915">
        <v>2882</v>
      </c>
      <c r="I915">
        <v>2882</v>
      </c>
      <c r="J915">
        <v>2873</v>
      </c>
      <c r="K915">
        <v>2799</v>
      </c>
      <c r="L915">
        <v>2678</v>
      </c>
      <c r="M915">
        <v>2647</v>
      </c>
      <c r="N915">
        <v>2699</v>
      </c>
      <c r="O915">
        <v>2602</v>
      </c>
      <c r="P915" s="2">
        <v>2547</v>
      </c>
      <c r="Q915" s="10" t="s">
        <v>3289</v>
      </c>
    </row>
    <row r="916" spans="1:17" x14ac:dyDescent="0.2">
      <c r="A916" t="s">
        <v>5383</v>
      </c>
      <c r="B916">
        <v>20051</v>
      </c>
      <c r="C916">
        <v>50</v>
      </c>
      <c r="D916" t="str">
        <f t="shared" si="53"/>
        <v>05000US20051</v>
      </c>
      <c r="E916" t="s">
        <v>937</v>
      </c>
      <c r="F916" t="str">
        <f t="shared" si="54"/>
        <v>Ellis</v>
      </c>
      <c r="G916" t="str">
        <f t="shared" si="55"/>
        <v>Kansas</v>
      </c>
      <c r="H916">
        <v>28452</v>
      </c>
      <c r="I916">
        <v>28452</v>
      </c>
      <c r="J916">
        <v>28445</v>
      </c>
      <c r="K916">
        <v>28779</v>
      </c>
      <c r="L916">
        <v>29125</v>
      </c>
      <c r="M916">
        <v>29089</v>
      </c>
      <c r="N916">
        <v>29027</v>
      </c>
      <c r="O916">
        <v>29024</v>
      </c>
      <c r="P916" s="2">
        <v>28893</v>
      </c>
      <c r="Q916" s="10" t="s">
        <v>3289</v>
      </c>
    </row>
    <row r="917" spans="1:17" x14ac:dyDescent="0.2">
      <c r="A917" t="s">
        <v>5384</v>
      </c>
      <c r="B917">
        <v>20053</v>
      </c>
      <c r="C917">
        <v>50</v>
      </c>
      <c r="D917" t="str">
        <f t="shared" si="53"/>
        <v>05000US20053</v>
      </c>
      <c r="E917" t="s">
        <v>938</v>
      </c>
      <c r="F917" t="str">
        <f t="shared" si="54"/>
        <v>Ellsworth</v>
      </c>
      <c r="G917" t="str">
        <f t="shared" si="55"/>
        <v>Kansas</v>
      </c>
      <c r="H917">
        <v>6497</v>
      </c>
      <c r="I917">
        <v>6497</v>
      </c>
      <c r="J917">
        <v>6518</v>
      </c>
      <c r="K917">
        <v>6469</v>
      </c>
      <c r="L917">
        <v>6471</v>
      </c>
      <c r="M917">
        <v>6382</v>
      </c>
      <c r="N917">
        <v>6365</v>
      </c>
      <c r="O917">
        <v>6330</v>
      </c>
      <c r="P917" s="2">
        <v>6328</v>
      </c>
      <c r="Q917" s="10" t="s">
        <v>3289</v>
      </c>
    </row>
    <row r="918" spans="1:17" x14ac:dyDescent="0.2">
      <c r="A918" t="s">
        <v>5385</v>
      </c>
      <c r="B918">
        <v>20055</v>
      </c>
      <c r="C918">
        <v>50</v>
      </c>
      <c r="D918" t="str">
        <f t="shared" si="53"/>
        <v>05000US20055</v>
      </c>
      <c r="E918" t="s">
        <v>939</v>
      </c>
      <c r="F918" t="str">
        <f t="shared" si="54"/>
        <v>Finney</v>
      </c>
      <c r="G918" t="str">
        <f t="shared" si="55"/>
        <v>Kansas</v>
      </c>
      <c r="H918">
        <v>36776</v>
      </c>
      <c r="I918">
        <v>36776</v>
      </c>
      <c r="J918">
        <v>36957</v>
      </c>
      <c r="K918">
        <v>37131</v>
      </c>
      <c r="L918">
        <v>37114</v>
      </c>
      <c r="M918">
        <v>37031</v>
      </c>
      <c r="N918">
        <v>37048</v>
      </c>
      <c r="O918">
        <v>37000</v>
      </c>
      <c r="P918" s="2">
        <v>36722</v>
      </c>
      <c r="Q918" s="10" t="s">
        <v>3289</v>
      </c>
    </row>
    <row r="919" spans="1:17" x14ac:dyDescent="0.2">
      <c r="A919" t="s">
        <v>5386</v>
      </c>
      <c r="B919">
        <v>20057</v>
      </c>
      <c r="C919">
        <v>50</v>
      </c>
      <c r="D919" t="str">
        <f t="shared" si="53"/>
        <v>05000US20057</v>
      </c>
      <c r="E919" t="s">
        <v>940</v>
      </c>
      <c r="F919" t="str">
        <f t="shared" si="54"/>
        <v>Ford</v>
      </c>
      <c r="G919" t="str">
        <f t="shared" si="55"/>
        <v>Kansas</v>
      </c>
      <c r="H919">
        <v>33848</v>
      </c>
      <c r="I919">
        <v>33848</v>
      </c>
      <c r="J919">
        <v>34041</v>
      </c>
      <c r="K919">
        <v>34410</v>
      </c>
      <c r="L919">
        <v>34729</v>
      </c>
      <c r="M919">
        <v>34829</v>
      </c>
      <c r="N919">
        <v>34667</v>
      </c>
      <c r="O919">
        <v>34263</v>
      </c>
      <c r="P919" s="2">
        <v>33971</v>
      </c>
      <c r="Q919" s="10" t="s">
        <v>3289</v>
      </c>
    </row>
    <row r="920" spans="1:17" x14ac:dyDescent="0.2">
      <c r="A920" t="s">
        <v>5387</v>
      </c>
      <c r="B920">
        <v>20059</v>
      </c>
      <c r="C920">
        <v>50</v>
      </c>
      <c r="D920" t="str">
        <f t="shared" si="53"/>
        <v>05000US20059</v>
      </c>
      <c r="E920" t="s">
        <v>941</v>
      </c>
      <c r="F920" t="str">
        <f t="shared" si="54"/>
        <v>Franklin</v>
      </c>
      <c r="G920" t="str">
        <f t="shared" si="55"/>
        <v>Kansas</v>
      </c>
      <c r="H920">
        <v>25992</v>
      </c>
      <c r="I920">
        <v>25996</v>
      </c>
      <c r="J920">
        <v>26009</v>
      </c>
      <c r="K920">
        <v>25879</v>
      </c>
      <c r="L920">
        <v>25859</v>
      </c>
      <c r="M920">
        <v>25770</v>
      </c>
      <c r="N920">
        <v>25567</v>
      </c>
      <c r="O920">
        <v>25559</v>
      </c>
      <c r="P920" s="2">
        <v>25560</v>
      </c>
      <c r="Q920" s="10" t="s">
        <v>3289</v>
      </c>
    </row>
    <row r="921" spans="1:17" x14ac:dyDescent="0.2">
      <c r="A921" t="s">
        <v>5388</v>
      </c>
      <c r="B921">
        <v>20061</v>
      </c>
      <c r="C921">
        <v>50</v>
      </c>
      <c r="D921" t="str">
        <f t="shared" si="53"/>
        <v>05000US20061</v>
      </c>
      <c r="E921" t="s">
        <v>942</v>
      </c>
      <c r="F921" t="str">
        <f t="shared" si="54"/>
        <v>Geary</v>
      </c>
      <c r="G921" t="str">
        <f t="shared" si="55"/>
        <v>Kansas</v>
      </c>
      <c r="H921">
        <v>34362</v>
      </c>
      <c r="I921">
        <v>34362</v>
      </c>
      <c r="J921">
        <v>35284</v>
      </c>
      <c r="K921">
        <v>35301</v>
      </c>
      <c r="L921">
        <v>37947</v>
      </c>
      <c r="M921">
        <v>36893</v>
      </c>
      <c r="N921">
        <v>36682</v>
      </c>
      <c r="O921">
        <v>36981</v>
      </c>
      <c r="P921" s="2">
        <v>35586</v>
      </c>
      <c r="Q921" s="10" t="s">
        <v>3289</v>
      </c>
    </row>
    <row r="922" spans="1:17" x14ac:dyDescent="0.2">
      <c r="A922" t="s">
        <v>5389</v>
      </c>
      <c r="B922">
        <v>20063</v>
      </c>
      <c r="C922">
        <v>50</v>
      </c>
      <c r="D922" t="str">
        <f t="shared" si="53"/>
        <v>05000US20063</v>
      </c>
      <c r="E922" t="s">
        <v>943</v>
      </c>
      <c r="F922" t="str">
        <f t="shared" si="54"/>
        <v>Gove</v>
      </c>
      <c r="G922" t="str">
        <f t="shared" si="55"/>
        <v>Kansas</v>
      </c>
      <c r="H922">
        <v>2695</v>
      </c>
      <c r="I922">
        <v>2695</v>
      </c>
      <c r="J922">
        <v>2681</v>
      </c>
      <c r="K922">
        <v>2691</v>
      </c>
      <c r="L922">
        <v>2722</v>
      </c>
      <c r="M922">
        <v>2761</v>
      </c>
      <c r="N922">
        <v>2710</v>
      </c>
      <c r="O922">
        <v>2657</v>
      </c>
      <c r="P922" s="2">
        <v>2589</v>
      </c>
      <c r="Q922" s="10" t="s">
        <v>3289</v>
      </c>
    </row>
    <row r="923" spans="1:17" x14ac:dyDescent="0.2">
      <c r="A923" t="s">
        <v>5390</v>
      </c>
      <c r="B923">
        <v>20065</v>
      </c>
      <c r="C923">
        <v>50</v>
      </c>
      <c r="D923" t="str">
        <f t="shared" si="53"/>
        <v>05000US20065</v>
      </c>
      <c r="E923" t="s">
        <v>944</v>
      </c>
      <c r="F923" t="str">
        <f t="shared" si="54"/>
        <v>Graham</v>
      </c>
      <c r="G923" t="str">
        <f t="shared" si="55"/>
        <v>Kansas</v>
      </c>
      <c r="H923">
        <v>2597</v>
      </c>
      <c r="I923">
        <v>2597</v>
      </c>
      <c r="J923">
        <v>2606</v>
      </c>
      <c r="K923">
        <v>2635</v>
      </c>
      <c r="L923">
        <v>2587</v>
      </c>
      <c r="M923">
        <v>2592</v>
      </c>
      <c r="N923">
        <v>2553</v>
      </c>
      <c r="O923">
        <v>2589</v>
      </c>
      <c r="P923" s="2">
        <v>2564</v>
      </c>
      <c r="Q923" s="10" t="s">
        <v>3289</v>
      </c>
    </row>
    <row r="924" spans="1:17" x14ac:dyDescent="0.2">
      <c r="A924" t="s">
        <v>5391</v>
      </c>
      <c r="B924">
        <v>20067</v>
      </c>
      <c r="C924">
        <v>50</v>
      </c>
      <c r="D924" t="str">
        <f t="shared" si="53"/>
        <v>05000US20067</v>
      </c>
      <c r="E924" t="s">
        <v>945</v>
      </c>
      <c r="F924" t="str">
        <f t="shared" si="54"/>
        <v>Grant</v>
      </c>
      <c r="G924" t="str">
        <f t="shared" si="55"/>
        <v>Kansas</v>
      </c>
      <c r="H924">
        <v>7829</v>
      </c>
      <c r="I924">
        <v>7829</v>
      </c>
      <c r="J924">
        <v>7834</v>
      </c>
      <c r="K924">
        <v>7884</v>
      </c>
      <c r="L924">
        <v>7824</v>
      </c>
      <c r="M924">
        <v>7822</v>
      </c>
      <c r="N924">
        <v>7758</v>
      </c>
      <c r="O924">
        <v>7690</v>
      </c>
      <c r="P924" s="2">
        <v>7646</v>
      </c>
      <c r="Q924" s="10" t="s">
        <v>3289</v>
      </c>
    </row>
    <row r="925" spans="1:17" x14ac:dyDescent="0.2">
      <c r="A925" t="s">
        <v>5392</v>
      </c>
      <c r="B925">
        <v>20069</v>
      </c>
      <c r="C925">
        <v>50</v>
      </c>
      <c r="D925" t="str">
        <f t="shared" si="53"/>
        <v>05000US20069</v>
      </c>
      <c r="E925" t="s">
        <v>946</v>
      </c>
      <c r="F925" t="str">
        <f t="shared" si="54"/>
        <v>Gray</v>
      </c>
      <c r="G925" t="str">
        <f t="shared" si="55"/>
        <v>Kansas</v>
      </c>
      <c r="H925">
        <v>6006</v>
      </c>
      <c r="I925">
        <v>6006</v>
      </c>
      <c r="J925">
        <v>6026</v>
      </c>
      <c r="K925">
        <v>6104</v>
      </c>
      <c r="L925">
        <v>5983</v>
      </c>
      <c r="M925">
        <v>5996</v>
      </c>
      <c r="N925">
        <v>6078</v>
      </c>
      <c r="O925">
        <v>6095</v>
      </c>
      <c r="P925" s="2">
        <v>6034</v>
      </c>
      <c r="Q925" s="10" t="s">
        <v>3289</v>
      </c>
    </row>
    <row r="926" spans="1:17" x14ac:dyDescent="0.2">
      <c r="A926" t="s">
        <v>5393</v>
      </c>
      <c r="B926">
        <v>20071</v>
      </c>
      <c r="C926">
        <v>50</v>
      </c>
      <c r="D926" t="str">
        <f t="shared" si="53"/>
        <v>05000US20071</v>
      </c>
      <c r="E926" t="s">
        <v>947</v>
      </c>
      <c r="F926" t="str">
        <f t="shared" si="54"/>
        <v>Greeley</v>
      </c>
      <c r="G926" t="str">
        <f t="shared" si="55"/>
        <v>Kansas</v>
      </c>
      <c r="H926">
        <v>1247</v>
      </c>
      <c r="I926">
        <v>1247</v>
      </c>
      <c r="J926">
        <v>1259</v>
      </c>
      <c r="K926">
        <v>1254</v>
      </c>
      <c r="L926">
        <v>1270</v>
      </c>
      <c r="M926">
        <v>1292</v>
      </c>
      <c r="N926">
        <v>1302</v>
      </c>
      <c r="O926">
        <v>1317</v>
      </c>
      <c r="P926" s="2">
        <v>1296</v>
      </c>
      <c r="Q926" s="10" t="s">
        <v>3289</v>
      </c>
    </row>
    <row r="927" spans="1:17" x14ac:dyDescent="0.2">
      <c r="A927" t="s">
        <v>5394</v>
      </c>
      <c r="B927">
        <v>20073</v>
      </c>
      <c r="C927">
        <v>50</v>
      </c>
      <c r="D927" t="str">
        <f t="shared" si="53"/>
        <v>05000US20073</v>
      </c>
      <c r="E927" t="s">
        <v>948</v>
      </c>
      <c r="F927" t="str">
        <f t="shared" si="54"/>
        <v>Greenwood</v>
      </c>
      <c r="G927" t="str">
        <f t="shared" si="55"/>
        <v>Kansas</v>
      </c>
      <c r="H927">
        <v>6689</v>
      </c>
      <c r="I927">
        <v>6689</v>
      </c>
      <c r="J927">
        <v>6673</v>
      </c>
      <c r="K927">
        <v>6607</v>
      </c>
      <c r="L927">
        <v>6440</v>
      </c>
      <c r="M927">
        <v>6375</v>
      </c>
      <c r="N927">
        <v>6308</v>
      </c>
      <c r="O927">
        <v>6244</v>
      </c>
      <c r="P927" s="2">
        <v>6151</v>
      </c>
      <c r="Q927" s="10" t="s">
        <v>3289</v>
      </c>
    </row>
    <row r="928" spans="1:17" x14ac:dyDescent="0.2">
      <c r="A928" t="s">
        <v>5395</v>
      </c>
      <c r="B928">
        <v>20075</v>
      </c>
      <c r="C928">
        <v>50</v>
      </c>
      <c r="D928" t="str">
        <f t="shared" si="53"/>
        <v>05000US20075</v>
      </c>
      <c r="E928" t="s">
        <v>949</v>
      </c>
      <c r="F928" t="str">
        <f t="shared" si="54"/>
        <v>Hamilton</v>
      </c>
      <c r="G928" t="str">
        <f t="shared" si="55"/>
        <v>Kansas</v>
      </c>
      <c r="H928">
        <v>2690</v>
      </c>
      <c r="I928">
        <v>2690</v>
      </c>
      <c r="J928">
        <v>2706</v>
      </c>
      <c r="K928">
        <v>2629</v>
      </c>
      <c r="L928">
        <v>2635</v>
      </c>
      <c r="M928">
        <v>2593</v>
      </c>
      <c r="N928">
        <v>2590</v>
      </c>
      <c r="O928">
        <v>2481</v>
      </c>
      <c r="P928" s="2">
        <v>2536</v>
      </c>
      <c r="Q928" s="10" t="s">
        <v>3289</v>
      </c>
    </row>
    <row r="929" spans="1:17" x14ac:dyDescent="0.2">
      <c r="A929" t="s">
        <v>5396</v>
      </c>
      <c r="B929">
        <v>20077</v>
      </c>
      <c r="C929">
        <v>50</v>
      </c>
      <c r="D929" t="str">
        <f t="shared" si="53"/>
        <v>05000US20077</v>
      </c>
      <c r="E929" t="s">
        <v>950</v>
      </c>
      <c r="F929" t="str">
        <f t="shared" si="54"/>
        <v>Harper</v>
      </c>
      <c r="G929" t="str">
        <f t="shared" si="55"/>
        <v>Kansas</v>
      </c>
      <c r="H929">
        <v>6034</v>
      </c>
      <c r="I929">
        <v>6034</v>
      </c>
      <c r="J929">
        <v>6018</v>
      </c>
      <c r="K929">
        <v>5939</v>
      </c>
      <c r="L929">
        <v>5859</v>
      </c>
      <c r="M929">
        <v>5844</v>
      </c>
      <c r="N929">
        <v>5821</v>
      </c>
      <c r="O929">
        <v>5781</v>
      </c>
      <c r="P929" s="2">
        <v>5685</v>
      </c>
      <c r="Q929" s="10" t="s">
        <v>3289</v>
      </c>
    </row>
    <row r="930" spans="1:17" x14ac:dyDescent="0.2">
      <c r="A930" t="s">
        <v>5397</v>
      </c>
      <c r="B930">
        <v>20079</v>
      </c>
      <c r="C930">
        <v>50</v>
      </c>
      <c r="D930" t="str">
        <f t="shared" si="53"/>
        <v>05000US20079</v>
      </c>
      <c r="E930" t="s">
        <v>951</v>
      </c>
      <c r="F930" t="str">
        <f t="shared" si="54"/>
        <v>Harvey</v>
      </c>
      <c r="G930" t="str">
        <f t="shared" si="55"/>
        <v>Kansas</v>
      </c>
      <c r="H930">
        <v>34684</v>
      </c>
      <c r="I930">
        <v>34684</v>
      </c>
      <c r="J930">
        <v>34740</v>
      </c>
      <c r="K930">
        <v>34707</v>
      </c>
      <c r="L930">
        <v>34796</v>
      </c>
      <c r="M930">
        <v>34784</v>
      </c>
      <c r="N930">
        <v>34670</v>
      </c>
      <c r="O930">
        <v>34908</v>
      </c>
      <c r="P930" s="2">
        <v>34913</v>
      </c>
      <c r="Q930" s="10" t="s">
        <v>3289</v>
      </c>
    </row>
    <row r="931" spans="1:17" x14ac:dyDescent="0.2">
      <c r="A931" t="s">
        <v>5398</v>
      </c>
      <c r="B931">
        <v>20081</v>
      </c>
      <c r="C931">
        <v>50</v>
      </c>
      <c r="D931" t="str">
        <f t="shared" si="53"/>
        <v>05000US20081</v>
      </c>
      <c r="E931" t="s">
        <v>952</v>
      </c>
      <c r="F931" t="str">
        <f t="shared" si="54"/>
        <v>Haskell</v>
      </c>
      <c r="G931" t="str">
        <f t="shared" si="55"/>
        <v>Kansas</v>
      </c>
      <c r="H931">
        <v>4256</v>
      </c>
      <c r="I931">
        <v>4256</v>
      </c>
      <c r="J931">
        <v>4273</v>
      </c>
      <c r="K931">
        <v>4216</v>
      </c>
      <c r="L931">
        <v>4196</v>
      </c>
      <c r="M931">
        <v>4101</v>
      </c>
      <c r="N931">
        <v>4076</v>
      </c>
      <c r="O931">
        <v>4058</v>
      </c>
      <c r="P931" s="2">
        <v>4006</v>
      </c>
      <c r="Q931" s="10" t="s">
        <v>3289</v>
      </c>
    </row>
    <row r="932" spans="1:17" x14ac:dyDescent="0.2">
      <c r="A932" t="s">
        <v>5399</v>
      </c>
      <c r="B932">
        <v>20083</v>
      </c>
      <c r="C932">
        <v>50</v>
      </c>
      <c r="D932" t="str">
        <f t="shared" si="53"/>
        <v>05000US20083</v>
      </c>
      <c r="E932" t="s">
        <v>953</v>
      </c>
      <c r="F932" t="str">
        <f t="shared" si="54"/>
        <v>Hodgeman</v>
      </c>
      <c r="G932" t="str">
        <f t="shared" si="55"/>
        <v>Kansas</v>
      </c>
      <c r="H932">
        <v>1916</v>
      </c>
      <c r="I932">
        <v>1916</v>
      </c>
      <c r="J932">
        <v>1915</v>
      </c>
      <c r="K932">
        <v>1988</v>
      </c>
      <c r="L932">
        <v>1964</v>
      </c>
      <c r="M932">
        <v>1954</v>
      </c>
      <c r="N932">
        <v>1911</v>
      </c>
      <c r="O932">
        <v>1896</v>
      </c>
      <c r="P932" s="2">
        <v>1870</v>
      </c>
      <c r="Q932" s="10" t="s">
        <v>3289</v>
      </c>
    </row>
    <row r="933" spans="1:17" x14ac:dyDescent="0.2">
      <c r="A933" t="s">
        <v>5400</v>
      </c>
      <c r="B933">
        <v>20085</v>
      </c>
      <c r="C933">
        <v>50</v>
      </c>
      <c r="D933" t="str">
        <f t="shared" si="53"/>
        <v>05000US20085</v>
      </c>
      <c r="E933" t="s">
        <v>954</v>
      </c>
      <c r="F933" t="str">
        <f t="shared" si="54"/>
        <v>Jackson</v>
      </c>
      <c r="G933" t="str">
        <f t="shared" si="55"/>
        <v>Kansas</v>
      </c>
      <c r="H933">
        <v>13462</v>
      </c>
      <c r="I933">
        <v>13462</v>
      </c>
      <c r="J933">
        <v>13472</v>
      </c>
      <c r="K933">
        <v>13448</v>
      </c>
      <c r="L933">
        <v>13417</v>
      </c>
      <c r="M933">
        <v>13332</v>
      </c>
      <c r="N933">
        <v>13456</v>
      </c>
      <c r="O933">
        <v>13328</v>
      </c>
      <c r="P933" s="2">
        <v>13291</v>
      </c>
      <c r="Q933" s="10" t="s">
        <v>3289</v>
      </c>
    </row>
    <row r="934" spans="1:17" x14ac:dyDescent="0.2">
      <c r="A934" t="s">
        <v>5401</v>
      </c>
      <c r="B934">
        <v>20087</v>
      </c>
      <c r="C934">
        <v>50</v>
      </c>
      <c r="D934" t="str">
        <f t="shared" si="53"/>
        <v>05000US20087</v>
      </c>
      <c r="E934" t="s">
        <v>955</v>
      </c>
      <c r="F934" t="str">
        <f t="shared" si="54"/>
        <v>Jefferson</v>
      </c>
      <c r="G934" t="str">
        <f t="shared" si="55"/>
        <v>Kansas</v>
      </c>
      <c r="H934">
        <v>19126</v>
      </c>
      <c r="I934">
        <v>19124</v>
      </c>
      <c r="J934">
        <v>19133</v>
      </c>
      <c r="K934">
        <v>18983</v>
      </c>
      <c r="L934">
        <v>18921</v>
      </c>
      <c r="M934">
        <v>18835</v>
      </c>
      <c r="N934">
        <v>18863</v>
      </c>
      <c r="O934">
        <v>18886</v>
      </c>
      <c r="P934" s="2">
        <v>18897</v>
      </c>
      <c r="Q934" s="10" t="s">
        <v>3289</v>
      </c>
    </row>
    <row r="935" spans="1:17" x14ac:dyDescent="0.2">
      <c r="A935" t="s">
        <v>5402</v>
      </c>
      <c r="B935">
        <v>20089</v>
      </c>
      <c r="C935">
        <v>50</v>
      </c>
      <c r="D935" t="str">
        <f t="shared" si="53"/>
        <v>05000US20089</v>
      </c>
      <c r="E935" t="s">
        <v>956</v>
      </c>
      <c r="F935" t="str">
        <f t="shared" si="54"/>
        <v>Jewell</v>
      </c>
      <c r="G935" t="str">
        <f t="shared" si="55"/>
        <v>Kansas</v>
      </c>
      <c r="H935">
        <v>3077</v>
      </c>
      <c r="I935">
        <v>3077</v>
      </c>
      <c r="J935">
        <v>3067</v>
      </c>
      <c r="K935">
        <v>3090</v>
      </c>
      <c r="L935">
        <v>3040</v>
      </c>
      <c r="M935">
        <v>3059</v>
      </c>
      <c r="N935">
        <v>3038</v>
      </c>
      <c r="O935">
        <v>2978</v>
      </c>
      <c r="P935" s="2">
        <v>2901</v>
      </c>
      <c r="Q935" s="10" t="s">
        <v>3289</v>
      </c>
    </row>
    <row r="936" spans="1:17" x14ac:dyDescent="0.2">
      <c r="A936" t="s">
        <v>5403</v>
      </c>
      <c r="B936">
        <v>20091</v>
      </c>
      <c r="C936">
        <v>50</v>
      </c>
      <c r="D936" t="str">
        <f t="shared" si="53"/>
        <v>05000US20091</v>
      </c>
      <c r="E936" t="s">
        <v>957</v>
      </c>
      <c r="F936" t="str">
        <f t="shared" si="54"/>
        <v>Johnson</v>
      </c>
      <c r="G936" t="str">
        <f t="shared" si="55"/>
        <v>Kansas</v>
      </c>
      <c r="H936">
        <v>544179</v>
      </c>
      <c r="I936">
        <v>544179</v>
      </c>
      <c r="J936">
        <v>545816</v>
      </c>
      <c r="K936">
        <v>552855</v>
      </c>
      <c r="L936">
        <v>559515</v>
      </c>
      <c r="M936">
        <v>566393</v>
      </c>
      <c r="N936">
        <v>573024</v>
      </c>
      <c r="O936">
        <v>578758</v>
      </c>
      <c r="P936" s="2">
        <v>584451</v>
      </c>
      <c r="Q936" s="10" t="s">
        <v>3289</v>
      </c>
    </row>
    <row r="937" spans="1:17" x14ac:dyDescent="0.2">
      <c r="A937" t="s">
        <v>5404</v>
      </c>
      <c r="B937">
        <v>20093</v>
      </c>
      <c r="C937">
        <v>50</v>
      </c>
      <c r="D937" t="str">
        <f t="shared" si="53"/>
        <v>05000US20093</v>
      </c>
      <c r="E937" t="s">
        <v>958</v>
      </c>
      <c r="F937" t="str">
        <f t="shared" si="54"/>
        <v>Kearny</v>
      </c>
      <c r="G937" t="str">
        <f t="shared" si="55"/>
        <v>Kansas</v>
      </c>
      <c r="H937">
        <v>3977</v>
      </c>
      <c r="I937">
        <v>3977</v>
      </c>
      <c r="J937">
        <v>3990</v>
      </c>
      <c r="K937">
        <v>3967</v>
      </c>
      <c r="L937">
        <v>3983</v>
      </c>
      <c r="M937">
        <v>3921</v>
      </c>
      <c r="N937">
        <v>3944</v>
      </c>
      <c r="O937">
        <v>3948</v>
      </c>
      <c r="P937" s="2">
        <v>3917</v>
      </c>
      <c r="Q937" s="10" t="s">
        <v>3289</v>
      </c>
    </row>
    <row r="938" spans="1:17" x14ac:dyDescent="0.2">
      <c r="A938" t="s">
        <v>5405</v>
      </c>
      <c r="B938">
        <v>20095</v>
      </c>
      <c r="C938">
        <v>50</v>
      </c>
      <c r="D938" t="str">
        <f t="shared" si="53"/>
        <v>05000US20095</v>
      </c>
      <c r="E938" t="s">
        <v>959</v>
      </c>
      <c r="F938" t="str">
        <f t="shared" si="54"/>
        <v>Kingman</v>
      </c>
      <c r="G938" t="str">
        <f t="shared" si="55"/>
        <v>Kansas</v>
      </c>
      <c r="H938">
        <v>7858</v>
      </c>
      <c r="I938">
        <v>7858</v>
      </c>
      <c r="J938">
        <v>7841</v>
      </c>
      <c r="K938">
        <v>7898</v>
      </c>
      <c r="L938">
        <v>7831</v>
      </c>
      <c r="M938">
        <v>7829</v>
      </c>
      <c r="N938">
        <v>7704</v>
      </c>
      <c r="O938">
        <v>7653</v>
      </c>
      <c r="P938" s="2">
        <v>7467</v>
      </c>
      <c r="Q938" s="10" t="s">
        <v>3289</v>
      </c>
    </row>
    <row r="939" spans="1:17" x14ac:dyDescent="0.2">
      <c r="A939" t="s">
        <v>5406</v>
      </c>
      <c r="B939">
        <v>20097</v>
      </c>
      <c r="C939">
        <v>50</v>
      </c>
      <c r="D939" t="str">
        <f t="shared" si="53"/>
        <v>05000US20097</v>
      </c>
      <c r="E939" t="s">
        <v>960</v>
      </c>
      <c r="F939" t="str">
        <f t="shared" si="54"/>
        <v>Kiowa</v>
      </c>
      <c r="G939" t="str">
        <f t="shared" si="55"/>
        <v>Kansas</v>
      </c>
      <c r="H939">
        <v>2553</v>
      </c>
      <c r="I939">
        <v>2553</v>
      </c>
      <c r="J939">
        <v>2562</v>
      </c>
      <c r="K939">
        <v>2557</v>
      </c>
      <c r="L939">
        <v>2505</v>
      </c>
      <c r="M939">
        <v>2527</v>
      </c>
      <c r="N939">
        <v>2525</v>
      </c>
      <c r="O939">
        <v>2558</v>
      </c>
      <c r="P939" s="2">
        <v>2483</v>
      </c>
      <c r="Q939" s="10" t="s">
        <v>3289</v>
      </c>
    </row>
    <row r="940" spans="1:17" x14ac:dyDescent="0.2">
      <c r="A940" t="s">
        <v>5407</v>
      </c>
      <c r="B940">
        <v>20099</v>
      </c>
      <c r="C940">
        <v>50</v>
      </c>
      <c r="D940" t="str">
        <f t="shared" si="53"/>
        <v>05000US20099</v>
      </c>
      <c r="E940" t="s">
        <v>961</v>
      </c>
      <c r="F940" t="str">
        <f t="shared" si="54"/>
        <v>Labette</v>
      </c>
      <c r="G940" t="str">
        <f t="shared" si="55"/>
        <v>Kansas</v>
      </c>
      <c r="H940">
        <v>21607</v>
      </c>
      <c r="I940">
        <v>21607</v>
      </c>
      <c r="J940">
        <v>21544</v>
      </c>
      <c r="K940">
        <v>21424</v>
      </c>
      <c r="L940">
        <v>21206</v>
      </c>
      <c r="M940">
        <v>20913</v>
      </c>
      <c r="N940">
        <v>20852</v>
      </c>
      <c r="O940">
        <v>20749</v>
      </c>
      <c r="P940" s="2">
        <v>20444</v>
      </c>
      <c r="Q940" s="10" t="s">
        <v>3289</v>
      </c>
    </row>
    <row r="941" spans="1:17" x14ac:dyDescent="0.2">
      <c r="A941" t="s">
        <v>5408</v>
      </c>
      <c r="B941">
        <v>20101</v>
      </c>
      <c r="C941">
        <v>50</v>
      </c>
      <c r="D941" t="str">
        <f t="shared" si="53"/>
        <v>05000US20101</v>
      </c>
      <c r="E941" t="s">
        <v>962</v>
      </c>
      <c r="F941" t="str">
        <f t="shared" si="54"/>
        <v>Lane</v>
      </c>
      <c r="G941" t="str">
        <f t="shared" si="55"/>
        <v>Kansas</v>
      </c>
      <c r="H941">
        <v>1750</v>
      </c>
      <c r="I941">
        <v>1750</v>
      </c>
      <c r="J941">
        <v>1738</v>
      </c>
      <c r="K941">
        <v>1764</v>
      </c>
      <c r="L941">
        <v>1701</v>
      </c>
      <c r="M941">
        <v>1718</v>
      </c>
      <c r="N941">
        <v>1685</v>
      </c>
      <c r="O941">
        <v>1663</v>
      </c>
      <c r="P941" s="2">
        <v>1636</v>
      </c>
      <c r="Q941" s="10" t="s">
        <v>3289</v>
      </c>
    </row>
    <row r="942" spans="1:17" x14ac:dyDescent="0.2">
      <c r="A942" t="s">
        <v>5409</v>
      </c>
      <c r="B942">
        <v>20103</v>
      </c>
      <c r="C942">
        <v>50</v>
      </c>
      <c r="D942" t="str">
        <f t="shared" si="53"/>
        <v>05000US20103</v>
      </c>
      <c r="E942" t="s">
        <v>963</v>
      </c>
      <c r="F942" t="str">
        <f t="shared" si="54"/>
        <v>Leavenworth</v>
      </c>
      <c r="G942" t="str">
        <f t="shared" si="55"/>
        <v>Kansas</v>
      </c>
      <c r="H942">
        <v>76227</v>
      </c>
      <c r="I942">
        <v>76227</v>
      </c>
      <c r="J942">
        <v>76543</v>
      </c>
      <c r="K942">
        <v>77102</v>
      </c>
      <c r="L942">
        <v>77713</v>
      </c>
      <c r="M942">
        <v>78141</v>
      </c>
      <c r="N942">
        <v>78658</v>
      </c>
      <c r="O942">
        <v>79207</v>
      </c>
      <c r="P942" s="2">
        <v>80204</v>
      </c>
      <c r="Q942" s="10" t="s">
        <v>3289</v>
      </c>
    </row>
    <row r="943" spans="1:17" x14ac:dyDescent="0.2">
      <c r="A943" t="s">
        <v>5410</v>
      </c>
      <c r="B943">
        <v>20105</v>
      </c>
      <c r="C943">
        <v>50</v>
      </c>
      <c r="D943" t="str">
        <f t="shared" si="53"/>
        <v>05000US20105</v>
      </c>
      <c r="E943" t="s">
        <v>964</v>
      </c>
      <c r="F943" t="str">
        <f t="shared" si="54"/>
        <v>Lincoln</v>
      </c>
      <c r="G943" t="str">
        <f t="shared" si="55"/>
        <v>Kansas</v>
      </c>
      <c r="H943">
        <v>3241</v>
      </c>
      <c r="I943">
        <v>3241</v>
      </c>
      <c r="J943">
        <v>3233</v>
      </c>
      <c r="K943">
        <v>3216</v>
      </c>
      <c r="L943">
        <v>3170</v>
      </c>
      <c r="M943">
        <v>3143</v>
      </c>
      <c r="N943">
        <v>3158</v>
      </c>
      <c r="O943">
        <v>3126</v>
      </c>
      <c r="P943" s="2">
        <v>3073</v>
      </c>
      <c r="Q943" s="10" t="s">
        <v>3289</v>
      </c>
    </row>
    <row r="944" spans="1:17" x14ac:dyDescent="0.2">
      <c r="A944" t="s">
        <v>5411</v>
      </c>
      <c r="B944">
        <v>20107</v>
      </c>
      <c r="C944">
        <v>50</v>
      </c>
      <c r="D944" t="str">
        <f t="shared" si="53"/>
        <v>05000US20107</v>
      </c>
      <c r="E944" t="s">
        <v>965</v>
      </c>
      <c r="F944" t="str">
        <f t="shared" si="54"/>
        <v>Linn</v>
      </c>
      <c r="G944" t="str">
        <f t="shared" si="55"/>
        <v>Kansas</v>
      </c>
      <c r="H944">
        <v>9656</v>
      </c>
      <c r="I944">
        <v>9656</v>
      </c>
      <c r="J944">
        <v>9635</v>
      </c>
      <c r="K944">
        <v>9606</v>
      </c>
      <c r="L944">
        <v>9482</v>
      </c>
      <c r="M944">
        <v>9515</v>
      </c>
      <c r="N944">
        <v>9502</v>
      </c>
      <c r="O944">
        <v>9561</v>
      </c>
      <c r="P944" s="2">
        <v>9558</v>
      </c>
      <c r="Q944" s="10" t="s">
        <v>3289</v>
      </c>
    </row>
    <row r="945" spans="1:17" x14ac:dyDescent="0.2">
      <c r="A945" t="s">
        <v>5412</v>
      </c>
      <c r="B945">
        <v>20109</v>
      </c>
      <c r="C945">
        <v>50</v>
      </c>
      <c r="D945" t="str">
        <f t="shared" si="53"/>
        <v>05000US20109</v>
      </c>
      <c r="E945" t="s">
        <v>966</v>
      </c>
      <c r="F945" t="str">
        <f t="shared" si="54"/>
        <v>Logan</v>
      </c>
      <c r="G945" t="str">
        <f t="shared" si="55"/>
        <v>Kansas</v>
      </c>
      <c r="H945">
        <v>2756</v>
      </c>
      <c r="I945">
        <v>2756</v>
      </c>
      <c r="J945">
        <v>2774</v>
      </c>
      <c r="K945">
        <v>2764</v>
      </c>
      <c r="L945">
        <v>2792</v>
      </c>
      <c r="M945">
        <v>2780</v>
      </c>
      <c r="N945">
        <v>2784</v>
      </c>
      <c r="O945">
        <v>2814</v>
      </c>
      <c r="P945" s="2">
        <v>2831</v>
      </c>
      <c r="Q945" s="10" t="s">
        <v>3289</v>
      </c>
    </row>
    <row r="946" spans="1:17" x14ac:dyDescent="0.2">
      <c r="A946" t="s">
        <v>5413</v>
      </c>
      <c r="B946">
        <v>20111</v>
      </c>
      <c r="C946">
        <v>50</v>
      </c>
      <c r="D946" t="str">
        <f t="shared" si="53"/>
        <v>05000US20111</v>
      </c>
      <c r="E946" t="s">
        <v>967</v>
      </c>
      <c r="F946" t="str">
        <f t="shared" si="54"/>
        <v>Lyon</v>
      </c>
      <c r="G946" t="str">
        <f t="shared" si="55"/>
        <v>Kansas</v>
      </c>
      <c r="H946">
        <v>33690</v>
      </c>
      <c r="I946">
        <v>33690</v>
      </c>
      <c r="J946">
        <v>33642</v>
      </c>
      <c r="K946">
        <v>33654</v>
      </c>
      <c r="L946">
        <v>33534</v>
      </c>
      <c r="M946">
        <v>33517</v>
      </c>
      <c r="N946">
        <v>33201</v>
      </c>
      <c r="O946">
        <v>33243</v>
      </c>
      <c r="P946" s="2">
        <v>33510</v>
      </c>
      <c r="Q946" s="10" t="s">
        <v>3289</v>
      </c>
    </row>
    <row r="947" spans="1:17" x14ac:dyDescent="0.2">
      <c r="A947" t="s">
        <v>5414</v>
      </c>
      <c r="B947">
        <v>20113</v>
      </c>
      <c r="C947">
        <v>50</v>
      </c>
      <c r="D947" t="str">
        <f t="shared" si="53"/>
        <v>05000US20113</v>
      </c>
      <c r="E947" t="s">
        <v>968</v>
      </c>
      <c r="F947" t="str">
        <f t="shared" si="54"/>
        <v>McPherson</v>
      </c>
      <c r="G947" t="str">
        <f t="shared" si="55"/>
        <v>Kansas</v>
      </c>
      <c r="H947">
        <v>29180</v>
      </c>
      <c r="I947">
        <v>29180</v>
      </c>
      <c r="J947">
        <v>29142</v>
      </c>
      <c r="K947">
        <v>29213</v>
      </c>
      <c r="L947">
        <v>29341</v>
      </c>
      <c r="M947">
        <v>29596</v>
      </c>
      <c r="N947">
        <v>29134</v>
      </c>
      <c r="O947">
        <v>28944</v>
      </c>
      <c r="P947" s="2">
        <v>28804</v>
      </c>
      <c r="Q947" s="10" t="s">
        <v>3289</v>
      </c>
    </row>
    <row r="948" spans="1:17" x14ac:dyDescent="0.2">
      <c r="A948" t="s">
        <v>5415</v>
      </c>
      <c r="B948">
        <v>20115</v>
      </c>
      <c r="C948">
        <v>50</v>
      </c>
      <c r="D948" t="str">
        <f t="shared" si="53"/>
        <v>05000US20115</v>
      </c>
      <c r="E948" t="s">
        <v>969</v>
      </c>
      <c r="F948" t="str">
        <f t="shared" si="54"/>
        <v>Marion</v>
      </c>
      <c r="G948" t="str">
        <f t="shared" si="55"/>
        <v>Kansas</v>
      </c>
      <c r="H948">
        <v>12660</v>
      </c>
      <c r="I948">
        <v>12660</v>
      </c>
      <c r="J948">
        <v>12664</v>
      </c>
      <c r="K948">
        <v>12546</v>
      </c>
      <c r="L948">
        <v>12379</v>
      </c>
      <c r="M948">
        <v>12234</v>
      </c>
      <c r="N948">
        <v>12221</v>
      </c>
      <c r="O948">
        <v>12120</v>
      </c>
      <c r="P948" s="2">
        <v>12112</v>
      </c>
      <c r="Q948" s="10" t="s">
        <v>3289</v>
      </c>
    </row>
    <row r="949" spans="1:17" x14ac:dyDescent="0.2">
      <c r="A949" t="s">
        <v>5416</v>
      </c>
      <c r="B949">
        <v>20117</v>
      </c>
      <c r="C949">
        <v>50</v>
      </c>
      <c r="D949" t="str">
        <f t="shared" si="53"/>
        <v>05000US20117</v>
      </c>
      <c r="E949" t="s">
        <v>970</v>
      </c>
      <c r="F949" t="str">
        <f t="shared" si="54"/>
        <v>Marshall</v>
      </c>
      <c r="G949" t="str">
        <f t="shared" si="55"/>
        <v>Kansas</v>
      </c>
      <c r="H949">
        <v>10117</v>
      </c>
      <c r="I949">
        <v>10117</v>
      </c>
      <c r="J949">
        <v>10109</v>
      </c>
      <c r="K949">
        <v>9999</v>
      </c>
      <c r="L949">
        <v>10065</v>
      </c>
      <c r="M949">
        <v>10020</v>
      </c>
      <c r="N949">
        <v>9990</v>
      </c>
      <c r="O949">
        <v>9906</v>
      </c>
      <c r="P949" s="2">
        <v>9836</v>
      </c>
      <c r="Q949" s="10" t="s">
        <v>3289</v>
      </c>
    </row>
    <row r="950" spans="1:17" x14ac:dyDescent="0.2">
      <c r="A950" t="s">
        <v>5417</v>
      </c>
      <c r="B950">
        <v>20119</v>
      </c>
      <c r="C950">
        <v>50</v>
      </c>
      <c r="D950" t="str">
        <f t="shared" si="53"/>
        <v>05000US20119</v>
      </c>
      <c r="E950" t="s">
        <v>971</v>
      </c>
      <c r="F950" t="str">
        <f t="shared" si="54"/>
        <v>Meade</v>
      </c>
      <c r="G950" t="str">
        <f t="shared" si="55"/>
        <v>Kansas</v>
      </c>
      <c r="H950">
        <v>4575</v>
      </c>
      <c r="I950">
        <v>4575</v>
      </c>
      <c r="J950">
        <v>4591</v>
      </c>
      <c r="K950">
        <v>4524</v>
      </c>
      <c r="L950">
        <v>4397</v>
      </c>
      <c r="M950">
        <v>4295</v>
      </c>
      <c r="N950">
        <v>4353</v>
      </c>
      <c r="O950">
        <v>4288</v>
      </c>
      <c r="P950" s="2">
        <v>4216</v>
      </c>
      <c r="Q950" s="10" t="s">
        <v>3289</v>
      </c>
    </row>
    <row r="951" spans="1:17" x14ac:dyDescent="0.2">
      <c r="A951" t="s">
        <v>5418</v>
      </c>
      <c r="B951">
        <v>20121</v>
      </c>
      <c r="C951">
        <v>50</v>
      </c>
      <c r="D951" t="str">
        <f t="shared" si="53"/>
        <v>05000US20121</v>
      </c>
      <c r="E951" t="s">
        <v>972</v>
      </c>
      <c r="F951" t="str">
        <f t="shared" si="54"/>
        <v>Miami</v>
      </c>
      <c r="G951" t="str">
        <f t="shared" si="55"/>
        <v>Kansas</v>
      </c>
      <c r="H951">
        <v>32787</v>
      </c>
      <c r="I951">
        <v>32783</v>
      </c>
      <c r="J951">
        <v>32876</v>
      </c>
      <c r="K951">
        <v>32714</v>
      </c>
      <c r="L951">
        <v>32622</v>
      </c>
      <c r="M951">
        <v>32807</v>
      </c>
      <c r="N951">
        <v>32817</v>
      </c>
      <c r="O951">
        <v>32727</v>
      </c>
      <c r="P951" s="2">
        <v>32964</v>
      </c>
      <c r="Q951" s="10" t="s">
        <v>3289</v>
      </c>
    </row>
    <row r="952" spans="1:17" x14ac:dyDescent="0.2">
      <c r="A952" t="s">
        <v>5419</v>
      </c>
      <c r="B952">
        <v>20123</v>
      </c>
      <c r="C952">
        <v>50</v>
      </c>
      <c r="D952" t="str">
        <f t="shared" si="53"/>
        <v>05000US20123</v>
      </c>
      <c r="E952" t="s">
        <v>973</v>
      </c>
      <c r="F952" t="str">
        <f t="shared" si="54"/>
        <v>Mitchell</v>
      </c>
      <c r="G952" t="str">
        <f t="shared" si="55"/>
        <v>Kansas</v>
      </c>
      <c r="H952">
        <v>6373</v>
      </c>
      <c r="I952">
        <v>6373</v>
      </c>
      <c r="J952">
        <v>6346</v>
      </c>
      <c r="K952">
        <v>6296</v>
      </c>
      <c r="L952">
        <v>6334</v>
      </c>
      <c r="M952">
        <v>6330</v>
      </c>
      <c r="N952">
        <v>6271</v>
      </c>
      <c r="O952">
        <v>6319</v>
      </c>
      <c r="P952" s="2">
        <v>6243</v>
      </c>
      <c r="Q952" s="10" t="s">
        <v>3289</v>
      </c>
    </row>
    <row r="953" spans="1:17" x14ac:dyDescent="0.2">
      <c r="A953" t="s">
        <v>5420</v>
      </c>
      <c r="B953">
        <v>20125</v>
      </c>
      <c r="C953">
        <v>50</v>
      </c>
      <c r="D953" t="str">
        <f t="shared" si="53"/>
        <v>05000US20125</v>
      </c>
      <c r="E953" t="s">
        <v>974</v>
      </c>
      <c r="F953" t="str">
        <f t="shared" si="54"/>
        <v>Montgomery</v>
      </c>
      <c r="G953" t="str">
        <f t="shared" si="55"/>
        <v>Kansas</v>
      </c>
      <c r="H953">
        <v>35471</v>
      </c>
      <c r="I953">
        <v>35471</v>
      </c>
      <c r="J953">
        <v>35383</v>
      </c>
      <c r="K953">
        <v>34764</v>
      </c>
      <c r="L953">
        <v>34447</v>
      </c>
      <c r="M953">
        <v>34361</v>
      </c>
      <c r="N953">
        <v>33957</v>
      </c>
      <c r="O953">
        <v>33316</v>
      </c>
      <c r="P953" s="2">
        <v>32746</v>
      </c>
      <c r="Q953" s="10" t="s">
        <v>3289</v>
      </c>
    </row>
    <row r="954" spans="1:17" x14ac:dyDescent="0.2">
      <c r="A954" t="s">
        <v>5421</v>
      </c>
      <c r="B954">
        <v>20127</v>
      </c>
      <c r="C954">
        <v>50</v>
      </c>
      <c r="D954" t="str">
        <f t="shared" si="53"/>
        <v>05000US20127</v>
      </c>
      <c r="E954" t="s">
        <v>975</v>
      </c>
      <c r="F954" t="str">
        <f t="shared" si="54"/>
        <v>Morris</v>
      </c>
      <c r="G954" t="str">
        <f t="shared" si="55"/>
        <v>Kansas</v>
      </c>
      <c r="H954">
        <v>5923</v>
      </c>
      <c r="I954">
        <v>5923</v>
      </c>
      <c r="J954">
        <v>5911</v>
      </c>
      <c r="K954">
        <v>5860</v>
      </c>
      <c r="L954">
        <v>5852</v>
      </c>
      <c r="M954">
        <v>5717</v>
      </c>
      <c r="N954">
        <v>5678</v>
      </c>
      <c r="O954">
        <v>5650</v>
      </c>
      <c r="P954" s="2">
        <v>5573</v>
      </c>
      <c r="Q954" s="10" t="s">
        <v>3289</v>
      </c>
    </row>
    <row r="955" spans="1:17" x14ac:dyDescent="0.2">
      <c r="A955" t="s">
        <v>5422</v>
      </c>
      <c r="B955">
        <v>20129</v>
      </c>
      <c r="C955">
        <v>50</v>
      </c>
      <c r="D955" t="str">
        <f t="shared" si="53"/>
        <v>05000US20129</v>
      </c>
      <c r="E955" t="s">
        <v>976</v>
      </c>
      <c r="F955" t="str">
        <f t="shared" si="54"/>
        <v>Morton</v>
      </c>
      <c r="G955" t="str">
        <f t="shared" si="55"/>
        <v>Kansas</v>
      </c>
      <c r="H955">
        <v>3233</v>
      </c>
      <c r="I955">
        <v>3233</v>
      </c>
      <c r="J955">
        <v>3237</v>
      </c>
      <c r="K955">
        <v>3171</v>
      </c>
      <c r="L955">
        <v>3133</v>
      </c>
      <c r="M955">
        <v>3133</v>
      </c>
      <c r="N955">
        <v>3058</v>
      </c>
      <c r="O955">
        <v>2992</v>
      </c>
      <c r="P955" s="2">
        <v>2848</v>
      </c>
      <c r="Q955" s="10" t="s">
        <v>3289</v>
      </c>
    </row>
    <row r="956" spans="1:17" x14ac:dyDescent="0.2">
      <c r="A956" t="s">
        <v>5423</v>
      </c>
      <c r="B956">
        <v>20131</v>
      </c>
      <c r="C956">
        <v>50</v>
      </c>
      <c r="D956" t="str">
        <f t="shared" si="53"/>
        <v>05000US20131</v>
      </c>
      <c r="E956" t="s">
        <v>977</v>
      </c>
      <c r="F956" t="str">
        <f t="shared" si="54"/>
        <v>Nemaha</v>
      </c>
      <c r="G956" t="str">
        <f t="shared" si="55"/>
        <v>Kansas</v>
      </c>
      <c r="H956">
        <v>10178</v>
      </c>
      <c r="I956">
        <v>10178</v>
      </c>
      <c r="J956">
        <v>10171</v>
      </c>
      <c r="K956">
        <v>10136</v>
      </c>
      <c r="L956">
        <v>10117</v>
      </c>
      <c r="M956">
        <v>10158</v>
      </c>
      <c r="N956">
        <v>10162</v>
      </c>
      <c r="O956">
        <v>10209</v>
      </c>
      <c r="P956" s="2">
        <v>10241</v>
      </c>
      <c r="Q956" s="10" t="s">
        <v>3289</v>
      </c>
    </row>
    <row r="957" spans="1:17" x14ac:dyDescent="0.2">
      <c r="A957" t="s">
        <v>5424</v>
      </c>
      <c r="B957">
        <v>20133</v>
      </c>
      <c r="C957">
        <v>50</v>
      </c>
      <c r="D957" t="str">
        <f t="shared" si="53"/>
        <v>05000US20133</v>
      </c>
      <c r="E957" t="s">
        <v>978</v>
      </c>
      <c r="F957" t="str">
        <f t="shared" si="54"/>
        <v>Neosho</v>
      </c>
      <c r="G957" t="str">
        <f t="shared" si="55"/>
        <v>Kansas</v>
      </c>
      <c r="H957">
        <v>16512</v>
      </c>
      <c r="I957">
        <v>16512</v>
      </c>
      <c r="J957">
        <v>16495</v>
      </c>
      <c r="K957">
        <v>16469</v>
      </c>
      <c r="L957">
        <v>16462</v>
      </c>
      <c r="M957">
        <v>16451</v>
      </c>
      <c r="N957">
        <v>16396</v>
      </c>
      <c r="O957">
        <v>16333</v>
      </c>
      <c r="P957" s="2">
        <v>16146</v>
      </c>
      <c r="Q957" s="10" t="s">
        <v>3289</v>
      </c>
    </row>
    <row r="958" spans="1:17" x14ac:dyDescent="0.2">
      <c r="A958" t="s">
        <v>5425</v>
      </c>
      <c r="B958">
        <v>20135</v>
      </c>
      <c r="C958">
        <v>50</v>
      </c>
      <c r="D958" t="str">
        <f t="shared" si="53"/>
        <v>05000US20135</v>
      </c>
      <c r="E958" t="s">
        <v>979</v>
      </c>
      <c r="F958" t="str">
        <f t="shared" si="54"/>
        <v>Ness</v>
      </c>
      <c r="G958" t="str">
        <f t="shared" si="55"/>
        <v>Kansas</v>
      </c>
      <c r="H958">
        <v>3107</v>
      </c>
      <c r="I958">
        <v>3107</v>
      </c>
      <c r="J958">
        <v>3107</v>
      </c>
      <c r="K958">
        <v>3124</v>
      </c>
      <c r="L958">
        <v>3083</v>
      </c>
      <c r="M958">
        <v>3087</v>
      </c>
      <c r="N958">
        <v>3089</v>
      </c>
      <c r="O958">
        <v>3015</v>
      </c>
      <c r="P958" s="2">
        <v>2962</v>
      </c>
      <c r="Q958" s="10" t="s">
        <v>3289</v>
      </c>
    </row>
    <row r="959" spans="1:17" x14ac:dyDescent="0.2">
      <c r="A959" t="s">
        <v>5426</v>
      </c>
      <c r="B959">
        <v>20137</v>
      </c>
      <c r="C959">
        <v>50</v>
      </c>
      <c r="D959" t="str">
        <f t="shared" si="53"/>
        <v>05000US20137</v>
      </c>
      <c r="E959" t="s">
        <v>980</v>
      </c>
      <c r="F959" t="str">
        <f t="shared" si="54"/>
        <v>Norton</v>
      </c>
      <c r="G959" t="str">
        <f t="shared" si="55"/>
        <v>Kansas</v>
      </c>
      <c r="H959">
        <v>5671</v>
      </c>
      <c r="I959">
        <v>5671</v>
      </c>
      <c r="J959">
        <v>5657</v>
      </c>
      <c r="K959">
        <v>5670</v>
      </c>
      <c r="L959">
        <v>5597</v>
      </c>
      <c r="M959">
        <v>5620</v>
      </c>
      <c r="N959">
        <v>5528</v>
      </c>
      <c r="O959">
        <v>5552</v>
      </c>
      <c r="P959" s="2">
        <v>5493</v>
      </c>
      <c r="Q959" s="10" t="s">
        <v>3289</v>
      </c>
    </row>
    <row r="960" spans="1:17" x14ac:dyDescent="0.2">
      <c r="A960" t="s">
        <v>5427</v>
      </c>
      <c r="B960">
        <v>20139</v>
      </c>
      <c r="C960">
        <v>50</v>
      </c>
      <c r="D960" t="str">
        <f t="shared" si="53"/>
        <v>05000US20139</v>
      </c>
      <c r="E960" t="s">
        <v>981</v>
      </c>
      <c r="F960" t="str">
        <f t="shared" si="54"/>
        <v>Osage</v>
      </c>
      <c r="G960" t="str">
        <f t="shared" si="55"/>
        <v>Kansas</v>
      </c>
      <c r="H960">
        <v>16295</v>
      </c>
      <c r="I960">
        <v>16295</v>
      </c>
      <c r="J960">
        <v>16292</v>
      </c>
      <c r="K960">
        <v>16340</v>
      </c>
      <c r="L960">
        <v>16170</v>
      </c>
      <c r="M960">
        <v>16088</v>
      </c>
      <c r="N960">
        <v>15991</v>
      </c>
      <c r="O960">
        <v>15912</v>
      </c>
      <c r="P960" s="2">
        <v>15843</v>
      </c>
      <c r="Q960" s="10" t="s">
        <v>3289</v>
      </c>
    </row>
    <row r="961" spans="1:17" x14ac:dyDescent="0.2">
      <c r="A961" t="s">
        <v>5428</v>
      </c>
      <c r="B961">
        <v>20141</v>
      </c>
      <c r="C961">
        <v>50</v>
      </c>
      <c r="D961" t="str">
        <f t="shared" si="53"/>
        <v>05000US20141</v>
      </c>
      <c r="E961" t="s">
        <v>982</v>
      </c>
      <c r="F961" t="str">
        <f t="shared" si="54"/>
        <v>Osborne</v>
      </c>
      <c r="G961" t="str">
        <f t="shared" si="55"/>
        <v>Kansas</v>
      </c>
      <c r="H961">
        <v>3858</v>
      </c>
      <c r="I961">
        <v>3858</v>
      </c>
      <c r="J961">
        <v>3836</v>
      </c>
      <c r="K961">
        <v>3846</v>
      </c>
      <c r="L961">
        <v>3818</v>
      </c>
      <c r="M961">
        <v>3815</v>
      </c>
      <c r="N961">
        <v>3772</v>
      </c>
      <c r="O961">
        <v>3684</v>
      </c>
      <c r="P961" s="2">
        <v>3642</v>
      </c>
      <c r="Q961" s="10" t="s">
        <v>3289</v>
      </c>
    </row>
    <row r="962" spans="1:17" x14ac:dyDescent="0.2">
      <c r="A962" t="s">
        <v>5429</v>
      </c>
      <c r="B962">
        <v>20143</v>
      </c>
      <c r="C962">
        <v>50</v>
      </c>
      <c r="D962" t="str">
        <f t="shared" si="53"/>
        <v>05000US20143</v>
      </c>
      <c r="E962" t="s">
        <v>983</v>
      </c>
      <c r="F962" t="str">
        <f t="shared" si="54"/>
        <v>Ottawa</v>
      </c>
      <c r="G962" t="str">
        <f t="shared" si="55"/>
        <v>Kansas</v>
      </c>
      <c r="H962">
        <v>6091</v>
      </c>
      <c r="I962">
        <v>6091</v>
      </c>
      <c r="J962">
        <v>6095</v>
      </c>
      <c r="K962">
        <v>6086</v>
      </c>
      <c r="L962">
        <v>6062</v>
      </c>
      <c r="M962">
        <v>6060</v>
      </c>
      <c r="N962">
        <v>6032</v>
      </c>
      <c r="O962">
        <v>5946</v>
      </c>
      <c r="P962" s="2">
        <v>5920</v>
      </c>
      <c r="Q962" s="10" t="s">
        <v>3289</v>
      </c>
    </row>
    <row r="963" spans="1:17" x14ac:dyDescent="0.2">
      <c r="A963" t="s">
        <v>5430</v>
      </c>
      <c r="B963">
        <v>20145</v>
      </c>
      <c r="C963">
        <v>50</v>
      </c>
      <c r="D963" t="str">
        <f t="shared" ref="D963:D1026" si="56">_xlfn.CONCAT("05000US",TEXT(B963,"00000"))</f>
        <v>05000US20145</v>
      </c>
      <c r="E963" t="s">
        <v>984</v>
      </c>
      <c r="F963" t="str">
        <f t="shared" si="54"/>
        <v>Pawnee</v>
      </c>
      <c r="G963" t="str">
        <f t="shared" si="55"/>
        <v>Kansas</v>
      </c>
      <c r="H963">
        <v>6973</v>
      </c>
      <c r="I963">
        <v>6973</v>
      </c>
      <c r="J963">
        <v>6970</v>
      </c>
      <c r="K963">
        <v>7013</v>
      </c>
      <c r="L963">
        <v>6894</v>
      </c>
      <c r="M963">
        <v>6910</v>
      </c>
      <c r="N963">
        <v>6849</v>
      </c>
      <c r="O963">
        <v>6805</v>
      </c>
      <c r="P963" s="2">
        <v>6743</v>
      </c>
      <c r="Q963" s="10" t="s">
        <v>3289</v>
      </c>
    </row>
    <row r="964" spans="1:17" x14ac:dyDescent="0.2">
      <c r="A964" t="s">
        <v>5431</v>
      </c>
      <c r="B964">
        <v>20147</v>
      </c>
      <c r="C964">
        <v>50</v>
      </c>
      <c r="D964" t="str">
        <f t="shared" si="56"/>
        <v>05000US20147</v>
      </c>
      <c r="E964" t="s">
        <v>985</v>
      </c>
      <c r="F964" t="str">
        <f t="shared" ref="F964:F1027" si="57">MID(MID(E964,1,FIND(",",E964)-1),1,FIND(" County",MID(E964,1,FIND(",",E964)-1))-1)</f>
        <v>Phillips</v>
      </c>
      <c r="G964" t="str">
        <f t="shared" ref="G964:G1027" si="58">MID(E964,FIND(",",E964)+2,9999)</f>
        <v>Kansas</v>
      </c>
      <c r="H964">
        <v>5642</v>
      </c>
      <c r="I964">
        <v>5642</v>
      </c>
      <c r="J964">
        <v>5625</v>
      </c>
      <c r="K964">
        <v>5540</v>
      </c>
      <c r="L964">
        <v>5516</v>
      </c>
      <c r="M964">
        <v>5554</v>
      </c>
      <c r="N964">
        <v>5492</v>
      </c>
      <c r="O964">
        <v>5431</v>
      </c>
      <c r="P964" s="2">
        <v>5428</v>
      </c>
      <c r="Q964" s="10" t="s">
        <v>3289</v>
      </c>
    </row>
    <row r="965" spans="1:17" x14ac:dyDescent="0.2">
      <c r="A965" t="s">
        <v>5432</v>
      </c>
      <c r="B965">
        <v>20149</v>
      </c>
      <c r="C965">
        <v>50</v>
      </c>
      <c r="D965" t="str">
        <f t="shared" si="56"/>
        <v>05000US20149</v>
      </c>
      <c r="E965" t="s">
        <v>986</v>
      </c>
      <c r="F965" t="str">
        <f t="shared" si="57"/>
        <v>Pottawatomie</v>
      </c>
      <c r="G965" t="str">
        <f t="shared" si="58"/>
        <v>Kansas</v>
      </c>
      <c r="H965">
        <v>21604</v>
      </c>
      <c r="I965">
        <v>21604</v>
      </c>
      <c r="J965">
        <v>21714</v>
      </c>
      <c r="K965">
        <v>22032</v>
      </c>
      <c r="L965">
        <v>22335</v>
      </c>
      <c r="M965">
        <v>22611</v>
      </c>
      <c r="N965">
        <v>22799</v>
      </c>
      <c r="O965">
        <v>23194</v>
      </c>
      <c r="P965" s="2">
        <v>23661</v>
      </c>
      <c r="Q965" s="10" t="s">
        <v>3289</v>
      </c>
    </row>
    <row r="966" spans="1:17" x14ac:dyDescent="0.2">
      <c r="A966" t="s">
        <v>5433</v>
      </c>
      <c r="B966">
        <v>20151</v>
      </c>
      <c r="C966">
        <v>50</v>
      </c>
      <c r="D966" t="str">
        <f t="shared" si="56"/>
        <v>05000US20151</v>
      </c>
      <c r="E966" t="s">
        <v>987</v>
      </c>
      <c r="F966" t="str">
        <f t="shared" si="57"/>
        <v>Pratt</v>
      </c>
      <c r="G966" t="str">
        <f t="shared" si="58"/>
        <v>Kansas</v>
      </c>
      <c r="H966">
        <v>9656</v>
      </c>
      <c r="I966">
        <v>9656</v>
      </c>
      <c r="J966">
        <v>9645</v>
      </c>
      <c r="K966">
        <v>9650</v>
      </c>
      <c r="L966">
        <v>9772</v>
      </c>
      <c r="M966">
        <v>9798</v>
      </c>
      <c r="N966">
        <v>9775</v>
      </c>
      <c r="O966">
        <v>9718</v>
      </c>
      <c r="P966" s="2">
        <v>9584</v>
      </c>
      <c r="Q966" s="10" t="s">
        <v>3289</v>
      </c>
    </row>
    <row r="967" spans="1:17" x14ac:dyDescent="0.2">
      <c r="A967" t="s">
        <v>5434</v>
      </c>
      <c r="B967">
        <v>20153</v>
      </c>
      <c r="C967">
        <v>50</v>
      </c>
      <c r="D967" t="str">
        <f t="shared" si="56"/>
        <v>05000US20153</v>
      </c>
      <c r="E967" t="s">
        <v>988</v>
      </c>
      <c r="F967" t="str">
        <f t="shared" si="57"/>
        <v>Rawlins</v>
      </c>
      <c r="G967" t="str">
        <f t="shared" si="58"/>
        <v>Kansas</v>
      </c>
      <c r="H967">
        <v>2519</v>
      </c>
      <c r="I967">
        <v>2519</v>
      </c>
      <c r="J967">
        <v>2502</v>
      </c>
      <c r="K967">
        <v>2542</v>
      </c>
      <c r="L967">
        <v>2540</v>
      </c>
      <c r="M967">
        <v>2591</v>
      </c>
      <c r="N967">
        <v>2565</v>
      </c>
      <c r="O967">
        <v>2538</v>
      </c>
      <c r="P967" s="2">
        <v>2549</v>
      </c>
      <c r="Q967" s="10" t="s">
        <v>3289</v>
      </c>
    </row>
    <row r="968" spans="1:17" x14ac:dyDescent="0.2">
      <c r="A968" t="s">
        <v>5435</v>
      </c>
      <c r="B968">
        <v>20155</v>
      </c>
      <c r="C968">
        <v>50</v>
      </c>
      <c r="D968" t="str">
        <f t="shared" si="56"/>
        <v>05000US20155</v>
      </c>
      <c r="E968" t="s">
        <v>989</v>
      </c>
      <c r="F968" t="str">
        <f t="shared" si="57"/>
        <v>Reno</v>
      </c>
      <c r="G968" t="str">
        <f t="shared" si="58"/>
        <v>Kansas</v>
      </c>
      <c r="H968">
        <v>64511</v>
      </c>
      <c r="I968">
        <v>64511</v>
      </c>
      <c r="J968">
        <v>64565</v>
      </c>
      <c r="K968">
        <v>64422</v>
      </c>
      <c r="L968">
        <v>64245</v>
      </c>
      <c r="M968">
        <v>64168</v>
      </c>
      <c r="N968">
        <v>63737</v>
      </c>
      <c r="O968">
        <v>63647</v>
      </c>
      <c r="P968" s="2">
        <v>63220</v>
      </c>
      <c r="Q968" s="10" t="s">
        <v>3289</v>
      </c>
    </row>
    <row r="969" spans="1:17" x14ac:dyDescent="0.2">
      <c r="A969" t="s">
        <v>5436</v>
      </c>
      <c r="B969">
        <v>20157</v>
      </c>
      <c r="C969">
        <v>50</v>
      </c>
      <c r="D969" t="str">
        <f t="shared" si="56"/>
        <v>05000US20157</v>
      </c>
      <c r="E969" t="s">
        <v>990</v>
      </c>
      <c r="F969" t="str">
        <f t="shared" si="57"/>
        <v>Republic</v>
      </c>
      <c r="G969" t="str">
        <f t="shared" si="58"/>
        <v>Kansas</v>
      </c>
      <c r="H969">
        <v>4980</v>
      </c>
      <c r="I969">
        <v>4980</v>
      </c>
      <c r="J969">
        <v>4943</v>
      </c>
      <c r="K969">
        <v>4901</v>
      </c>
      <c r="L969">
        <v>4847</v>
      </c>
      <c r="M969">
        <v>4794</v>
      </c>
      <c r="N969">
        <v>4776</v>
      </c>
      <c r="O969">
        <v>4722</v>
      </c>
      <c r="P969" s="2">
        <v>4699</v>
      </c>
      <c r="Q969" s="10" t="s">
        <v>3289</v>
      </c>
    </row>
    <row r="970" spans="1:17" x14ac:dyDescent="0.2">
      <c r="A970" t="s">
        <v>5437</v>
      </c>
      <c r="B970">
        <v>20159</v>
      </c>
      <c r="C970">
        <v>50</v>
      </c>
      <c r="D970" t="str">
        <f t="shared" si="56"/>
        <v>05000US20159</v>
      </c>
      <c r="E970" t="s">
        <v>991</v>
      </c>
      <c r="F970" t="str">
        <f t="shared" si="57"/>
        <v>Rice</v>
      </c>
      <c r="G970" t="str">
        <f t="shared" si="58"/>
        <v>Kansas</v>
      </c>
      <c r="H970">
        <v>10083</v>
      </c>
      <c r="I970">
        <v>10083</v>
      </c>
      <c r="J970">
        <v>10107</v>
      </c>
      <c r="K970">
        <v>10090</v>
      </c>
      <c r="L970">
        <v>10000</v>
      </c>
      <c r="M970">
        <v>9985</v>
      </c>
      <c r="N970">
        <v>9986</v>
      </c>
      <c r="O970">
        <v>9943</v>
      </c>
      <c r="P970" s="2">
        <v>9831</v>
      </c>
      <c r="Q970" s="10" t="s">
        <v>3289</v>
      </c>
    </row>
    <row r="971" spans="1:17" x14ac:dyDescent="0.2">
      <c r="A971" t="s">
        <v>5438</v>
      </c>
      <c r="B971">
        <v>20161</v>
      </c>
      <c r="C971">
        <v>50</v>
      </c>
      <c r="D971" t="str">
        <f t="shared" si="56"/>
        <v>05000US20161</v>
      </c>
      <c r="E971" t="s">
        <v>992</v>
      </c>
      <c r="F971" t="str">
        <f t="shared" si="57"/>
        <v>Riley</v>
      </c>
      <c r="G971" t="str">
        <f t="shared" si="58"/>
        <v>Kansas</v>
      </c>
      <c r="H971">
        <v>71115</v>
      </c>
      <c r="I971">
        <v>71131</v>
      </c>
      <c r="J971">
        <v>71606</v>
      </c>
      <c r="K971">
        <v>73338</v>
      </c>
      <c r="L971">
        <v>76273</v>
      </c>
      <c r="M971">
        <v>75502</v>
      </c>
      <c r="N971">
        <v>74698</v>
      </c>
      <c r="O971">
        <v>75312</v>
      </c>
      <c r="P971" s="2">
        <v>73343</v>
      </c>
      <c r="Q971" s="10" t="s">
        <v>3289</v>
      </c>
    </row>
    <row r="972" spans="1:17" x14ac:dyDescent="0.2">
      <c r="A972" t="s">
        <v>5439</v>
      </c>
      <c r="B972">
        <v>20163</v>
      </c>
      <c r="C972">
        <v>50</v>
      </c>
      <c r="D972" t="str">
        <f t="shared" si="56"/>
        <v>05000US20163</v>
      </c>
      <c r="E972" t="s">
        <v>993</v>
      </c>
      <c r="F972" t="str">
        <f t="shared" si="57"/>
        <v>Rooks</v>
      </c>
      <c r="G972" t="str">
        <f t="shared" si="58"/>
        <v>Kansas</v>
      </c>
      <c r="H972">
        <v>5181</v>
      </c>
      <c r="I972">
        <v>5181</v>
      </c>
      <c r="J972">
        <v>5181</v>
      </c>
      <c r="K972">
        <v>5195</v>
      </c>
      <c r="L972">
        <v>5212</v>
      </c>
      <c r="M972">
        <v>5181</v>
      </c>
      <c r="N972">
        <v>5173</v>
      </c>
      <c r="O972">
        <v>5159</v>
      </c>
      <c r="P972" s="2">
        <v>5076</v>
      </c>
      <c r="Q972" s="10" t="s">
        <v>3289</v>
      </c>
    </row>
    <row r="973" spans="1:17" x14ac:dyDescent="0.2">
      <c r="A973" t="s">
        <v>5440</v>
      </c>
      <c r="B973">
        <v>20165</v>
      </c>
      <c r="C973">
        <v>50</v>
      </c>
      <c r="D973" t="str">
        <f t="shared" si="56"/>
        <v>05000US20165</v>
      </c>
      <c r="E973" t="s">
        <v>994</v>
      </c>
      <c r="F973" t="str">
        <f t="shared" si="57"/>
        <v>Rush</v>
      </c>
      <c r="G973" t="str">
        <f t="shared" si="58"/>
        <v>Kansas</v>
      </c>
      <c r="H973">
        <v>3307</v>
      </c>
      <c r="I973">
        <v>3307</v>
      </c>
      <c r="J973">
        <v>3317</v>
      </c>
      <c r="K973">
        <v>3201</v>
      </c>
      <c r="L973">
        <v>3208</v>
      </c>
      <c r="M973">
        <v>3179</v>
      </c>
      <c r="N973">
        <v>3171</v>
      </c>
      <c r="O973">
        <v>3102</v>
      </c>
      <c r="P973" s="2">
        <v>3058</v>
      </c>
      <c r="Q973" s="10" t="s">
        <v>3289</v>
      </c>
    </row>
    <row r="974" spans="1:17" x14ac:dyDescent="0.2">
      <c r="A974" t="s">
        <v>5441</v>
      </c>
      <c r="B974">
        <v>20167</v>
      </c>
      <c r="C974">
        <v>50</v>
      </c>
      <c r="D974" t="str">
        <f t="shared" si="56"/>
        <v>05000US20167</v>
      </c>
      <c r="E974" t="s">
        <v>995</v>
      </c>
      <c r="F974" t="str">
        <f t="shared" si="57"/>
        <v>Russell</v>
      </c>
      <c r="G974" t="str">
        <f t="shared" si="58"/>
        <v>Kansas</v>
      </c>
      <c r="H974">
        <v>6970</v>
      </c>
      <c r="I974">
        <v>6970</v>
      </c>
      <c r="J974">
        <v>6990</v>
      </c>
      <c r="K974">
        <v>6972</v>
      </c>
      <c r="L974">
        <v>6978</v>
      </c>
      <c r="M974">
        <v>6955</v>
      </c>
      <c r="N974">
        <v>6989</v>
      </c>
      <c r="O974">
        <v>7029</v>
      </c>
      <c r="P974" s="2">
        <v>6988</v>
      </c>
      <c r="Q974" s="10" t="s">
        <v>3289</v>
      </c>
    </row>
    <row r="975" spans="1:17" x14ac:dyDescent="0.2">
      <c r="A975" t="s">
        <v>5442</v>
      </c>
      <c r="B975">
        <v>20169</v>
      </c>
      <c r="C975">
        <v>50</v>
      </c>
      <c r="D975" t="str">
        <f t="shared" si="56"/>
        <v>05000US20169</v>
      </c>
      <c r="E975" t="s">
        <v>996</v>
      </c>
      <c r="F975" t="str">
        <f t="shared" si="57"/>
        <v>Saline</v>
      </c>
      <c r="G975" t="str">
        <f t="shared" si="58"/>
        <v>Kansas</v>
      </c>
      <c r="H975">
        <v>55606</v>
      </c>
      <c r="I975">
        <v>55606</v>
      </c>
      <c r="J975">
        <v>55772</v>
      </c>
      <c r="K975">
        <v>55726</v>
      </c>
      <c r="L975">
        <v>55838</v>
      </c>
      <c r="M975">
        <v>55726</v>
      </c>
      <c r="N975">
        <v>55514</v>
      </c>
      <c r="O975">
        <v>55516</v>
      </c>
      <c r="P975" s="2">
        <v>55142</v>
      </c>
      <c r="Q975" s="10" t="s">
        <v>3289</v>
      </c>
    </row>
    <row r="976" spans="1:17" x14ac:dyDescent="0.2">
      <c r="A976" t="s">
        <v>5443</v>
      </c>
      <c r="B976">
        <v>20171</v>
      </c>
      <c r="C976">
        <v>50</v>
      </c>
      <c r="D976" t="str">
        <f t="shared" si="56"/>
        <v>05000US20171</v>
      </c>
      <c r="E976" t="s">
        <v>997</v>
      </c>
      <c r="F976" t="str">
        <f t="shared" si="57"/>
        <v>Scott</v>
      </c>
      <c r="G976" t="str">
        <f t="shared" si="58"/>
        <v>Kansas</v>
      </c>
      <c r="H976">
        <v>4936</v>
      </c>
      <c r="I976">
        <v>4936</v>
      </c>
      <c r="J976">
        <v>4950</v>
      </c>
      <c r="K976">
        <v>4905</v>
      </c>
      <c r="L976">
        <v>4870</v>
      </c>
      <c r="M976">
        <v>4922</v>
      </c>
      <c r="N976">
        <v>4985</v>
      </c>
      <c r="O976">
        <v>4980</v>
      </c>
      <c r="P976" s="2">
        <v>5032</v>
      </c>
      <c r="Q976" s="10" t="s">
        <v>3289</v>
      </c>
    </row>
    <row r="977" spans="1:17" x14ac:dyDescent="0.2">
      <c r="A977" t="s">
        <v>5444</v>
      </c>
      <c r="B977">
        <v>20173</v>
      </c>
      <c r="C977">
        <v>50</v>
      </c>
      <c r="D977" t="str">
        <f t="shared" si="56"/>
        <v>05000US20173</v>
      </c>
      <c r="E977" t="s">
        <v>998</v>
      </c>
      <c r="F977" t="str">
        <f t="shared" si="57"/>
        <v>Sedgwick</v>
      </c>
      <c r="G977" t="str">
        <f t="shared" si="58"/>
        <v>Kansas</v>
      </c>
      <c r="H977">
        <v>498365</v>
      </c>
      <c r="I977">
        <v>498365</v>
      </c>
      <c r="J977">
        <v>499320</v>
      </c>
      <c r="K977">
        <v>500900</v>
      </c>
      <c r="L977">
        <v>503945</v>
      </c>
      <c r="M977">
        <v>506141</v>
      </c>
      <c r="N977">
        <v>508666</v>
      </c>
      <c r="O977">
        <v>510360</v>
      </c>
      <c r="P977" s="2">
        <v>511995</v>
      </c>
      <c r="Q977" s="10" t="s">
        <v>3289</v>
      </c>
    </row>
    <row r="978" spans="1:17" x14ac:dyDescent="0.2">
      <c r="A978" t="s">
        <v>5445</v>
      </c>
      <c r="B978">
        <v>20175</v>
      </c>
      <c r="C978">
        <v>50</v>
      </c>
      <c r="D978" t="str">
        <f t="shared" si="56"/>
        <v>05000US20175</v>
      </c>
      <c r="E978" t="s">
        <v>999</v>
      </c>
      <c r="F978" t="str">
        <f t="shared" si="57"/>
        <v>Seward</v>
      </c>
      <c r="G978" t="str">
        <f t="shared" si="58"/>
        <v>Kansas</v>
      </c>
      <c r="H978">
        <v>22952</v>
      </c>
      <c r="I978">
        <v>22952</v>
      </c>
      <c r="J978">
        <v>22983</v>
      </c>
      <c r="K978">
        <v>23171</v>
      </c>
      <c r="L978">
        <v>23403</v>
      </c>
      <c r="M978">
        <v>23355</v>
      </c>
      <c r="N978">
        <v>23299</v>
      </c>
      <c r="O978">
        <v>23159</v>
      </c>
      <c r="P978" s="2">
        <v>22709</v>
      </c>
      <c r="Q978" s="10" t="s">
        <v>3289</v>
      </c>
    </row>
    <row r="979" spans="1:17" x14ac:dyDescent="0.2">
      <c r="A979" t="s">
        <v>5446</v>
      </c>
      <c r="B979">
        <v>20177</v>
      </c>
      <c r="C979">
        <v>50</v>
      </c>
      <c r="D979" t="str">
        <f t="shared" si="56"/>
        <v>05000US20177</v>
      </c>
      <c r="E979" t="s">
        <v>1000</v>
      </c>
      <c r="F979" t="str">
        <f t="shared" si="57"/>
        <v>Shawnee</v>
      </c>
      <c r="G979" t="str">
        <f t="shared" si="58"/>
        <v>Kansas</v>
      </c>
      <c r="H979">
        <v>177934</v>
      </c>
      <c r="I979">
        <v>177934</v>
      </c>
      <c r="J979">
        <v>178351</v>
      </c>
      <c r="K979">
        <v>178908</v>
      </c>
      <c r="L979">
        <v>178980</v>
      </c>
      <c r="M979">
        <v>178661</v>
      </c>
      <c r="N979">
        <v>178509</v>
      </c>
      <c r="O979">
        <v>178541</v>
      </c>
      <c r="P979" s="2">
        <v>178146</v>
      </c>
      <c r="Q979" s="10" t="s">
        <v>3289</v>
      </c>
    </row>
    <row r="980" spans="1:17" x14ac:dyDescent="0.2">
      <c r="A980" t="s">
        <v>5447</v>
      </c>
      <c r="B980">
        <v>20179</v>
      </c>
      <c r="C980">
        <v>50</v>
      </c>
      <c r="D980" t="str">
        <f t="shared" si="56"/>
        <v>05000US20179</v>
      </c>
      <c r="E980" t="s">
        <v>1001</v>
      </c>
      <c r="F980" t="str">
        <f t="shared" si="57"/>
        <v>Sheridan</v>
      </c>
      <c r="G980" t="str">
        <f t="shared" si="58"/>
        <v>Kansas</v>
      </c>
      <c r="H980">
        <v>2556</v>
      </c>
      <c r="I980">
        <v>2556</v>
      </c>
      <c r="J980">
        <v>2549</v>
      </c>
      <c r="K980">
        <v>2543</v>
      </c>
      <c r="L980">
        <v>2531</v>
      </c>
      <c r="M980">
        <v>2534</v>
      </c>
      <c r="N980">
        <v>2535</v>
      </c>
      <c r="O980">
        <v>2501</v>
      </c>
      <c r="P980" s="2">
        <v>2509</v>
      </c>
      <c r="Q980" s="10" t="s">
        <v>3289</v>
      </c>
    </row>
    <row r="981" spans="1:17" x14ac:dyDescent="0.2">
      <c r="A981" t="s">
        <v>5448</v>
      </c>
      <c r="B981">
        <v>20181</v>
      </c>
      <c r="C981">
        <v>50</v>
      </c>
      <c r="D981" t="str">
        <f t="shared" si="56"/>
        <v>05000US20181</v>
      </c>
      <c r="E981" t="s">
        <v>1002</v>
      </c>
      <c r="F981" t="str">
        <f t="shared" si="57"/>
        <v>Sherman</v>
      </c>
      <c r="G981" t="str">
        <f t="shared" si="58"/>
        <v>Kansas</v>
      </c>
      <c r="H981">
        <v>6010</v>
      </c>
      <c r="I981">
        <v>6010</v>
      </c>
      <c r="J981">
        <v>6009</v>
      </c>
      <c r="K981">
        <v>6033</v>
      </c>
      <c r="L981">
        <v>6106</v>
      </c>
      <c r="M981">
        <v>6077</v>
      </c>
      <c r="N981">
        <v>6064</v>
      </c>
      <c r="O981">
        <v>5976</v>
      </c>
      <c r="P981" s="2">
        <v>5965</v>
      </c>
      <c r="Q981" s="10" t="s">
        <v>3289</v>
      </c>
    </row>
    <row r="982" spans="1:17" x14ac:dyDescent="0.2">
      <c r="A982" t="s">
        <v>5449</v>
      </c>
      <c r="B982">
        <v>20183</v>
      </c>
      <c r="C982">
        <v>50</v>
      </c>
      <c r="D982" t="str">
        <f t="shared" si="56"/>
        <v>05000US20183</v>
      </c>
      <c r="E982" t="s">
        <v>1003</v>
      </c>
      <c r="F982" t="str">
        <f t="shared" si="57"/>
        <v>Smith</v>
      </c>
      <c r="G982" t="str">
        <f t="shared" si="58"/>
        <v>Kansas</v>
      </c>
      <c r="H982">
        <v>3853</v>
      </c>
      <c r="I982">
        <v>3853</v>
      </c>
      <c r="J982">
        <v>3860</v>
      </c>
      <c r="K982">
        <v>3790</v>
      </c>
      <c r="L982">
        <v>3751</v>
      </c>
      <c r="M982">
        <v>3703</v>
      </c>
      <c r="N982">
        <v>3725</v>
      </c>
      <c r="O982">
        <v>3693</v>
      </c>
      <c r="P982" s="2">
        <v>3632</v>
      </c>
      <c r="Q982" s="10" t="s">
        <v>3289</v>
      </c>
    </row>
    <row r="983" spans="1:17" x14ac:dyDescent="0.2">
      <c r="A983" t="s">
        <v>5450</v>
      </c>
      <c r="B983">
        <v>20185</v>
      </c>
      <c r="C983">
        <v>50</v>
      </c>
      <c r="D983" t="str">
        <f t="shared" si="56"/>
        <v>05000US20185</v>
      </c>
      <c r="E983" t="s">
        <v>1004</v>
      </c>
      <c r="F983" t="str">
        <f t="shared" si="57"/>
        <v>Stafford</v>
      </c>
      <c r="G983" t="str">
        <f t="shared" si="58"/>
        <v>Kansas</v>
      </c>
      <c r="H983">
        <v>4437</v>
      </c>
      <c r="I983">
        <v>4437</v>
      </c>
      <c r="J983">
        <v>4420</v>
      </c>
      <c r="K983">
        <v>4382</v>
      </c>
      <c r="L983">
        <v>4343</v>
      </c>
      <c r="M983">
        <v>4340</v>
      </c>
      <c r="N983">
        <v>4293</v>
      </c>
      <c r="O983">
        <v>4236</v>
      </c>
      <c r="P983" s="2">
        <v>4208</v>
      </c>
      <c r="Q983" s="10" t="s">
        <v>3289</v>
      </c>
    </row>
    <row r="984" spans="1:17" x14ac:dyDescent="0.2">
      <c r="A984" t="s">
        <v>5451</v>
      </c>
      <c r="B984">
        <v>20187</v>
      </c>
      <c r="C984">
        <v>50</v>
      </c>
      <c r="D984" t="str">
        <f t="shared" si="56"/>
        <v>05000US20187</v>
      </c>
      <c r="E984" t="s">
        <v>1005</v>
      </c>
      <c r="F984" t="str">
        <f t="shared" si="57"/>
        <v>Stanton</v>
      </c>
      <c r="G984" t="str">
        <f t="shared" si="58"/>
        <v>Kansas</v>
      </c>
      <c r="H984">
        <v>2235</v>
      </c>
      <c r="I984">
        <v>2235</v>
      </c>
      <c r="J984">
        <v>2247</v>
      </c>
      <c r="K984">
        <v>2217</v>
      </c>
      <c r="L984">
        <v>2163</v>
      </c>
      <c r="M984">
        <v>2172</v>
      </c>
      <c r="N984">
        <v>2125</v>
      </c>
      <c r="O984">
        <v>2053</v>
      </c>
      <c r="P984" s="2">
        <v>2062</v>
      </c>
      <c r="Q984" s="10" t="s">
        <v>3289</v>
      </c>
    </row>
    <row r="985" spans="1:17" x14ac:dyDescent="0.2">
      <c r="A985" t="s">
        <v>5452</v>
      </c>
      <c r="B985">
        <v>20189</v>
      </c>
      <c r="C985">
        <v>50</v>
      </c>
      <c r="D985" t="str">
        <f t="shared" si="56"/>
        <v>05000US20189</v>
      </c>
      <c r="E985" t="s">
        <v>1006</v>
      </c>
      <c r="F985" t="str">
        <f t="shared" si="57"/>
        <v>Stevens</v>
      </c>
      <c r="G985" t="str">
        <f t="shared" si="58"/>
        <v>Kansas</v>
      </c>
      <c r="H985">
        <v>5724</v>
      </c>
      <c r="I985">
        <v>5724</v>
      </c>
      <c r="J985">
        <v>5743</v>
      </c>
      <c r="K985">
        <v>5639</v>
      </c>
      <c r="L985">
        <v>5748</v>
      </c>
      <c r="M985">
        <v>5813</v>
      </c>
      <c r="N985">
        <v>5812</v>
      </c>
      <c r="O985">
        <v>5731</v>
      </c>
      <c r="P985" s="2">
        <v>5584</v>
      </c>
      <c r="Q985" s="10" t="s">
        <v>3289</v>
      </c>
    </row>
    <row r="986" spans="1:17" x14ac:dyDescent="0.2">
      <c r="A986" t="s">
        <v>5453</v>
      </c>
      <c r="B986">
        <v>20191</v>
      </c>
      <c r="C986">
        <v>50</v>
      </c>
      <c r="D986" t="str">
        <f t="shared" si="56"/>
        <v>05000US20191</v>
      </c>
      <c r="E986" t="s">
        <v>1007</v>
      </c>
      <c r="F986" t="str">
        <f t="shared" si="57"/>
        <v>Sumner</v>
      </c>
      <c r="G986" t="str">
        <f t="shared" si="58"/>
        <v>Kansas</v>
      </c>
      <c r="H986">
        <v>24132</v>
      </c>
      <c r="I986">
        <v>24132</v>
      </c>
      <c r="J986">
        <v>24096</v>
      </c>
      <c r="K986">
        <v>23845</v>
      </c>
      <c r="L986">
        <v>23701</v>
      </c>
      <c r="M986">
        <v>23609</v>
      </c>
      <c r="N986">
        <v>23471</v>
      </c>
      <c r="O986">
        <v>23494</v>
      </c>
      <c r="P986" s="2">
        <v>23272</v>
      </c>
      <c r="Q986" s="10" t="s">
        <v>3289</v>
      </c>
    </row>
    <row r="987" spans="1:17" x14ac:dyDescent="0.2">
      <c r="A987" t="s">
        <v>5454</v>
      </c>
      <c r="B987">
        <v>20193</v>
      </c>
      <c r="C987">
        <v>50</v>
      </c>
      <c r="D987" t="str">
        <f t="shared" si="56"/>
        <v>05000US20193</v>
      </c>
      <c r="E987" t="s">
        <v>1008</v>
      </c>
      <c r="F987" t="str">
        <f t="shared" si="57"/>
        <v>Thomas</v>
      </c>
      <c r="G987" t="str">
        <f t="shared" si="58"/>
        <v>Kansas</v>
      </c>
      <c r="H987">
        <v>7900</v>
      </c>
      <c r="I987">
        <v>7900</v>
      </c>
      <c r="J987">
        <v>7941</v>
      </c>
      <c r="K987">
        <v>7945</v>
      </c>
      <c r="L987">
        <v>7938</v>
      </c>
      <c r="M987">
        <v>7951</v>
      </c>
      <c r="N987">
        <v>7850</v>
      </c>
      <c r="O987">
        <v>7915</v>
      </c>
      <c r="P987" s="2">
        <v>7892</v>
      </c>
      <c r="Q987" s="10" t="s">
        <v>3289</v>
      </c>
    </row>
    <row r="988" spans="1:17" x14ac:dyDescent="0.2">
      <c r="A988" t="s">
        <v>5455</v>
      </c>
      <c r="B988">
        <v>20195</v>
      </c>
      <c r="C988">
        <v>50</v>
      </c>
      <c r="D988" t="str">
        <f t="shared" si="56"/>
        <v>05000US20195</v>
      </c>
      <c r="E988" t="s">
        <v>1009</v>
      </c>
      <c r="F988" t="str">
        <f t="shared" si="57"/>
        <v>Trego</v>
      </c>
      <c r="G988" t="str">
        <f t="shared" si="58"/>
        <v>Kansas</v>
      </c>
      <c r="H988">
        <v>3001</v>
      </c>
      <c r="I988">
        <v>3001</v>
      </c>
      <c r="J988">
        <v>2991</v>
      </c>
      <c r="K988">
        <v>2974</v>
      </c>
      <c r="L988">
        <v>2969</v>
      </c>
      <c r="M988">
        <v>2964</v>
      </c>
      <c r="N988">
        <v>2908</v>
      </c>
      <c r="O988">
        <v>2923</v>
      </c>
      <c r="P988" s="2">
        <v>2872</v>
      </c>
      <c r="Q988" s="10" t="s">
        <v>3289</v>
      </c>
    </row>
    <row r="989" spans="1:17" x14ac:dyDescent="0.2">
      <c r="A989" t="s">
        <v>5456</v>
      </c>
      <c r="B989">
        <v>20197</v>
      </c>
      <c r="C989">
        <v>50</v>
      </c>
      <c r="D989" t="str">
        <f t="shared" si="56"/>
        <v>05000US20197</v>
      </c>
      <c r="E989" t="s">
        <v>1010</v>
      </c>
      <c r="F989" t="str">
        <f t="shared" si="57"/>
        <v>Wabaunsee</v>
      </c>
      <c r="G989" t="str">
        <f t="shared" si="58"/>
        <v>Kansas</v>
      </c>
      <c r="H989">
        <v>7053</v>
      </c>
      <c r="I989">
        <v>7053</v>
      </c>
      <c r="J989">
        <v>7032</v>
      </c>
      <c r="K989">
        <v>7032</v>
      </c>
      <c r="L989">
        <v>7007</v>
      </c>
      <c r="M989">
        <v>7027</v>
      </c>
      <c r="N989">
        <v>6972</v>
      </c>
      <c r="O989">
        <v>6905</v>
      </c>
      <c r="P989" s="2">
        <v>6891</v>
      </c>
      <c r="Q989" s="10" t="s">
        <v>3289</v>
      </c>
    </row>
    <row r="990" spans="1:17" x14ac:dyDescent="0.2">
      <c r="A990" t="s">
        <v>5457</v>
      </c>
      <c r="B990">
        <v>20199</v>
      </c>
      <c r="C990">
        <v>50</v>
      </c>
      <c r="D990" t="str">
        <f t="shared" si="56"/>
        <v>05000US20199</v>
      </c>
      <c r="E990" t="s">
        <v>1011</v>
      </c>
      <c r="F990" t="str">
        <f t="shared" si="57"/>
        <v>Wallace</v>
      </c>
      <c r="G990" t="str">
        <f t="shared" si="58"/>
        <v>Kansas</v>
      </c>
      <c r="H990">
        <v>1485</v>
      </c>
      <c r="I990">
        <v>1485</v>
      </c>
      <c r="J990">
        <v>1483</v>
      </c>
      <c r="K990">
        <v>1524</v>
      </c>
      <c r="L990">
        <v>1528</v>
      </c>
      <c r="M990">
        <v>1566</v>
      </c>
      <c r="N990">
        <v>1509</v>
      </c>
      <c r="O990">
        <v>1513</v>
      </c>
      <c r="P990" s="2">
        <v>1497</v>
      </c>
      <c r="Q990" s="10" t="s">
        <v>3289</v>
      </c>
    </row>
    <row r="991" spans="1:17" x14ac:dyDescent="0.2">
      <c r="A991" t="s">
        <v>5458</v>
      </c>
      <c r="B991">
        <v>20201</v>
      </c>
      <c r="C991">
        <v>50</v>
      </c>
      <c r="D991" t="str">
        <f t="shared" si="56"/>
        <v>05000US20201</v>
      </c>
      <c r="E991" t="s">
        <v>1012</v>
      </c>
      <c r="F991" t="str">
        <f t="shared" si="57"/>
        <v>Washington</v>
      </c>
      <c r="G991" t="str">
        <f t="shared" si="58"/>
        <v>Kansas</v>
      </c>
      <c r="H991">
        <v>5799</v>
      </c>
      <c r="I991">
        <v>5799</v>
      </c>
      <c r="J991">
        <v>5781</v>
      </c>
      <c r="K991">
        <v>5831</v>
      </c>
      <c r="L991">
        <v>5726</v>
      </c>
      <c r="M991">
        <v>5627</v>
      </c>
      <c r="N991">
        <v>5602</v>
      </c>
      <c r="O991">
        <v>5564</v>
      </c>
      <c r="P991" s="2">
        <v>5546</v>
      </c>
      <c r="Q991" s="10" t="s">
        <v>3289</v>
      </c>
    </row>
    <row r="992" spans="1:17" x14ac:dyDescent="0.2">
      <c r="A992" t="s">
        <v>5459</v>
      </c>
      <c r="B992">
        <v>20203</v>
      </c>
      <c r="C992">
        <v>50</v>
      </c>
      <c r="D992" t="str">
        <f t="shared" si="56"/>
        <v>05000US20203</v>
      </c>
      <c r="E992" t="s">
        <v>1013</v>
      </c>
      <c r="F992" t="str">
        <f t="shared" si="57"/>
        <v>Wichita</v>
      </c>
      <c r="G992" t="str">
        <f t="shared" si="58"/>
        <v>Kansas</v>
      </c>
      <c r="H992">
        <v>2234</v>
      </c>
      <c r="I992">
        <v>2234</v>
      </c>
      <c r="J992">
        <v>2241</v>
      </c>
      <c r="K992">
        <v>2262</v>
      </c>
      <c r="L992">
        <v>2230</v>
      </c>
      <c r="M992">
        <v>2185</v>
      </c>
      <c r="N992">
        <v>2170</v>
      </c>
      <c r="O992">
        <v>2145</v>
      </c>
      <c r="P992" s="2">
        <v>2112</v>
      </c>
      <c r="Q992" s="10" t="s">
        <v>3289</v>
      </c>
    </row>
    <row r="993" spans="1:20" x14ac:dyDescent="0.2">
      <c r="A993" t="s">
        <v>5460</v>
      </c>
      <c r="B993">
        <v>20205</v>
      </c>
      <c r="C993">
        <v>50</v>
      </c>
      <c r="D993" t="str">
        <f t="shared" si="56"/>
        <v>05000US20205</v>
      </c>
      <c r="E993" t="s">
        <v>1014</v>
      </c>
      <c r="F993" t="str">
        <f t="shared" si="57"/>
        <v>Wilson</v>
      </c>
      <c r="G993" t="str">
        <f t="shared" si="58"/>
        <v>Kansas</v>
      </c>
      <c r="H993">
        <v>9409</v>
      </c>
      <c r="I993">
        <v>9409</v>
      </c>
      <c r="J993">
        <v>9406</v>
      </c>
      <c r="K993">
        <v>9243</v>
      </c>
      <c r="L993">
        <v>9126</v>
      </c>
      <c r="M993">
        <v>9090</v>
      </c>
      <c r="N993">
        <v>8989</v>
      </c>
      <c r="O993">
        <v>8852</v>
      </c>
      <c r="P993" s="2">
        <v>8723</v>
      </c>
      <c r="Q993" s="10" t="s">
        <v>3289</v>
      </c>
    </row>
    <row r="994" spans="1:20" x14ac:dyDescent="0.2">
      <c r="A994" t="s">
        <v>5461</v>
      </c>
      <c r="B994">
        <v>20207</v>
      </c>
      <c r="C994">
        <v>50</v>
      </c>
      <c r="D994" t="str">
        <f t="shared" si="56"/>
        <v>05000US20207</v>
      </c>
      <c r="E994" t="s">
        <v>1015</v>
      </c>
      <c r="F994" t="str">
        <f t="shared" si="57"/>
        <v>Woodson</v>
      </c>
      <c r="G994" t="str">
        <f t="shared" si="58"/>
        <v>Kansas</v>
      </c>
      <c r="H994">
        <v>3309</v>
      </c>
      <c r="I994">
        <v>3309</v>
      </c>
      <c r="J994">
        <v>3304</v>
      </c>
      <c r="K994">
        <v>3312</v>
      </c>
      <c r="L994">
        <v>3267</v>
      </c>
      <c r="M994">
        <v>3205</v>
      </c>
      <c r="N994">
        <v>3168</v>
      </c>
      <c r="O994">
        <v>3124</v>
      </c>
      <c r="P994" s="2">
        <v>3165</v>
      </c>
      <c r="Q994" s="10" t="s">
        <v>3289</v>
      </c>
    </row>
    <row r="995" spans="1:20" x14ac:dyDescent="0.2">
      <c r="A995" t="s">
        <v>5462</v>
      </c>
      <c r="B995">
        <v>20209</v>
      </c>
      <c r="C995">
        <v>50</v>
      </c>
      <c r="D995" t="str">
        <f t="shared" si="56"/>
        <v>05000US20209</v>
      </c>
      <c r="E995" t="s">
        <v>1016</v>
      </c>
      <c r="F995" t="str">
        <f t="shared" si="57"/>
        <v>Wyandotte</v>
      </c>
      <c r="G995" t="str">
        <f t="shared" si="58"/>
        <v>Kansas</v>
      </c>
      <c r="H995">
        <v>157505</v>
      </c>
      <c r="I995">
        <v>157505</v>
      </c>
      <c r="J995">
        <v>157678</v>
      </c>
      <c r="K995">
        <v>157973</v>
      </c>
      <c r="L995">
        <v>159360</v>
      </c>
      <c r="M995">
        <v>160744</v>
      </c>
      <c r="N995">
        <v>161855</v>
      </c>
      <c r="O995">
        <v>163095</v>
      </c>
      <c r="P995" s="2">
        <v>163831</v>
      </c>
      <c r="Q995" s="10" t="s">
        <v>3289</v>
      </c>
    </row>
    <row r="996" spans="1:20" x14ac:dyDescent="0.2">
      <c r="A996" t="s">
        <v>5463</v>
      </c>
      <c r="B996">
        <v>21001</v>
      </c>
      <c r="C996">
        <v>50</v>
      </c>
      <c r="D996" t="str">
        <f t="shared" si="56"/>
        <v>05000US21001</v>
      </c>
      <c r="E996" t="s">
        <v>1017</v>
      </c>
      <c r="F996" t="str">
        <f t="shared" si="57"/>
        <v>Adair</v>
      </c>
      <c r="G996" t="str">
        <f t="shared" si="58"/>
        <v>Kentucky</v>
      </c>
      <c r="H996">
        <v>18656</v>
      </c>
      <c r="I996">
        <v>18656</v>
      </c>
      <c r="J996">
        <v>18742</v>
      </c>
      <c r="K996">
        <v>18978</v>
      </c>
      <c r="L996">
        <v>18931</v>
      </c>
      <c r="M996">
        <v>19095</v>
      </c>
      <c r="N996">
        <v>19210</v>
      </c>
      <c r="O996">
        <v>19264</v>
      </c>
      <c r="P996" s="2">
        <v>19280</v>
      </c>
      <c r="Q996" s="10" t="s">
        <v>3326</v>
      </c>
      <c r="S996" s="2"/>
      <c r="T996" s="2"/>
    </row>
    <row r="997" spans="1:20" x14ac:dyDescent="0.2">
      <c r="A997" t="s">
        <v>5464</v>
      </c>
      <c r="B997">
        <v>21003</v>
      </c>
      <c r="C997">
        <v>50</v>
      </c>
      <c r="D997" t="str">
        <f t="shared" si="56"/>
        <v>05000US21003</v>
      </c>
      <c r="E997" t="s">
        <v>1018</v>
      </c>
      <c r="F997" t="str">
        <f t="shared" si="57"/>
        <v>Allen</v>
      </c>
      <c r="G997" t="str">
        <f t="shared" si="58"/>
        <v>Kentucky</v>
      </c>
      <c r="H997">
        <v>19956</v>
      </c>
      <c r="I997">
        <v>19967</v>
      </c>
      <c r="J997">
        <v>20033</v>
      </c>
      <c r="K997">
        <v>20171</v>
      </c>
      <c r="L997">
        <v>20232</v>
      </c>
      <c r="M997">
        <v>20278</v>
      </c>
      <c r="N997">
        <v>20405</v>
      </c>
      <c r="O997">
        <v>20561</v>
      </c>
      <c r="P997" s="2">
        <v>20631</v>
      </c>
      <c r="Q997" s="10" t="s">
        <v>3326</v>
      </c>
      <c r="S997" s="2"/>
      <c r="T997" s="2"/>
    </row>
    <row r="998" spans="1:20" x14ac:dyDescent="0.2">
      <c r="A998" t="s">
        <v>5465</v>
      </c>
      <c r="B998">
        <v>21005</v>
      </c>
      <c r="C998">
        <v>50</v>
      </c>
      <c r="D998" t="str">
        <f t="shared" si="56"/>
        <v>05000US21005</v>
      </c>
      <c r="E998" t="s">
        <v>1019</v>
      </c>
      <c r="F998" t="str">
        <f t="shared" si="57"/>
        <v>Anderson</v>
      </c>
      <c r="G998" t="str">
        <f t="shared" si="58"/>
        <v>Kentucky</v>
      </c>
      <c r="H998">
        <v>21421</v>
      </c>
      <c r="I998">
        <v>21417</v>
      </c>
      <c r="J998">
        <v>21448</v>
      </c>
      <c r="K998">
        <v>21548</v>
      </c>
      <c r="L998">
        <v>21660</v>
      </c>
      <c r="M998">
        <v>21731</v>
      </c>
      <c r="N998">
        <v>21858</v>
      </c>
      <c r="O998">
        <v>21929</v>
      </c>
      <c r="P998" s="2">
        <v>22158</v>
      </c>
      <c r="Q998" s="10" t="s">
        <v>3304</v>
      </c>
      <c r="S998" s="2"/>
      <c r="T998" s="2"/>
    </row>
    <row r="999" spans="1:20" x14ac:dyDescent="0.2">
      <c r="A999" t="s">
        <v>5466</v>
      </c>
      <c r="B999">
        <v>21007</v>
      </c>
      <c r="C999">
        <v>50</v>
      </c>
      <c r="D999" t="str">
        <f t="shared" si="56"/>
        <v>05000US21007</v>
      </c>
      <c r="E999" t="s">
        <v>1020</v>
      </c>
      <c r="F999" t="str">
        <f t="shared" si="57"/>
        <v>Ballard</v>
      </c>
      <c r="G999" t="str">
        <f t="shared" si="58"/>
        <v>Kentucky</v>
      </c>
      <c r="H999">
        <v>8249</v>
      </c>
      <c r="I999">
        <v>8247</v>
      </c>
      <c r="J999">
        <v>8257</v>
      </c>
      <c r="K999">
        <v>8289</v>
      </c>
      <c r="L999">
        <v>8311</v>
      </c>
      <c r="M999">
        <v>8277</v>
      </c>
      <c r="N999">
        <v>8217</v>
      </c>
      <c r="O999">
        <v>8219</v>
      </c>
      <c r="P999" s="2">
        <v>8054</v>
      </c>
      <c r="Q999" s="10" t="s">
        <v>3310</v>
      </c>
      <c r="S999" s="2"/>
    </row>
    <row r="1000" spans="1:20" x14ac:dyDescent="0.2">
      <c r="A1000" t="s">
        <v>5467</v>
      </c>
      <c r="B1000">
        <v>21009</v>
      </c>
      <c r="C1000">
        <v>50</v>
      </c>
      <c r="D1000" t="str">
        <f t="shared" si="56"/>
        <v>05000US21009</v>
      </c>
      <c r="E1000" t="s">
        <v>1021</v>
      </c>
      <c r="F1000" t="str">
        <f t="shared" si="57"/>
        <v>Barren</v>
      </c>
      <c r="G1000" t="str">
        <f t="shared" si="58"/>
        <v>Kentucky</v>
      </c>
      <c r="H1000">
        <v>42173</v>
      </c>
      <c r="I1000">
        <v>42173</v>
      </c>
      <c r="J1000">
        <v>42126</v>
      </c>
      <c r="K1000">
        <v>42373</v>
      </c>
      <c r="L1000">
        <v>42645</v>
      </c>
      <c r="M1000">
        <v>42996</v>
      </c>
      <c r="N1000">
        <v>43126</v>
      </c>
      <c r="O1000">
        <v>43676</v>
      </c>
      <c r="P1000" s="2">
        <v>43993</v>
      </c>
      <c r="Q1000" s="10" t="s">
        <v>3326</v>
      </c>
    </row>
    <row r="1001" spans="1:20" x14ac:dyDescent="0.2">
      <c r="A1001" t="s">
        <v>5468</v>
      </c>
      <c r="B1001">
        <v>21011</v>
      </c>
      <c r="C1001">
        <v>50</v>
      </c>
      <c r="D1001" t="str">
        <f t="shared" si="56"/>
        <v>05000US21011</v>
      </c>
      <c r="E1001" t="s">
        <v>1022</v>
      </c>
      <c r="F1001" t="str">
        <f t="shared" si="57"/>
        <v>Bath</v>
      </c>
      <c r="G1001" t="str">
        <f t="shared" si="58"/>
        <v>Kentucky</v>
      </c>
      <c r="H1001">
        <v>11591</v>
      </c>
      <c r="I1001">
        <v>11585</v>
      </c>
      <c r="J1001">
        <v>11609</v>
      </c>
      <c r="K1001">
        <v>11707</v>
      </c>
      <c r="L1001">
        <v>11802</v>
      </c>
      <c r="M1001">
        <v>12004</v>
      </c>
      <c r="N1001">
        <v>12173</v>
      </c>
      <c r="O1001">
        <v>12261</v>
      </c>
      <c r="P1001" s="2">
        <v>12327</v>
      </c>
      <c r="Q1001" s="10" t="s">
        <v>3304</v>
      </c>
    </row>
    <row r="1002" spans="1:20" x14ac:dyDescent="0.2">
      <c r="A1002" t="s">
        <v>5469</v>
      </c>
      <c r="B1002">
        <v>21013</v>
      </c>
      <c r="C1002">
        <v>50</v>
      </c>
      <c r="D1002" t="str">
        <f t="shared" si="56"/>
        <v>05000US21013</v>
      </c>
      <c r="E1002" t="s">
        <v>1023</v>
      </c>
      <c r="F1002" t="str">
        <f t="shared" si="57"/>
        <v>Bell</v>
      </c>
      <c r="G1002" t="str">
        <f t="shared" si="58"/>
        <v>Kentucky</v>
      </c>
      <c r="H1002">
        <v>28691</v>
      </c>
      <c r="I1002">
        <v>28691</v>
      </c>
      <c r="J1002">
        <v>28710</v>
      </c>
      <c r="K1002">
        <v>28635</v>
      </c>
      <c r="L1002">
        <v>28247</v>
      </c>
      <c r="M1002">
        <v>27971</v>
      </c>
      <c r="N1002">
        <v>27750</v>
      </c>
      <c r="O1002">
        <v>27294</v>
      </c>
      <c r="P1002" s="2">
        <v>27117</v>
      </c>
      <c r="Q1002" s="10" t="s">
        <v>3311</v>
      </c>
    </row>
    <row r="1003" spans="1:20" x14ac:dyDescent="0.2">
      <c r="A1003" t="s">
        <v>5470</v>
      </c>
      <c r="B1003">
        <v>21015</v>
      </c>
      <c r="C1003">
        <v>50</v>
      </c>
      <c r="D1003" t="str">
        <f t="shared" si="56"/>
        <v>05000US21015</v>
      </c>
      <c r="E1003" t="s">
        <v>1024</v>
      </c>
      <c r="F1003" t="str">
        <f t="shared" si="57"/>
        <v>Boone</v>
      </c>
      <c r="G1003" t="str">
        <f t="shared" si="58"/>
        <v>Kentucky</v>
      </c>
      <c r="H1003">
        <v>118811</v>
      </c>
      <c r="I1003">
        <v>118819</v>
      </c>
      <c r="J1003">
        <v>119362</v>
      </c>
      <c r="K1003">
        <v>121449</v>
      </c>
      <c r="L1003">
        <v>122847</v>
      </c>
      <c r="M1003">
        <v>123998</v>
      </c>
      <c r="N1003">
        <v>125735</v>
      </c>
      <c r="O1003">
        <v>127163</v>
      </c>
      <c r="P1003" s="2">
        <v>128536</v>
      </c>
      <c r="Q1003" s="10" t="s">
        <v>3304</v>
      </c>
    </row>
    <row r="1004" spans="1:20" x14ac:dyDescent="0.2">
      <c r="A1004" t="s">
        <v>5471</v>
      </c>
      <c r="B1004">
        <v>21017</v>
      </c>
      <c r="C1004">
        <v>50</v>
      </c>
      <c r="D1004" t="str">
        <f t="shared" si="56"/>
        <v>05000US21017</v>
      </c>
      <c r="E1004" t="s">
        <v>1025</v>
      </c>
      <c r="F1004" t="str">
        <f t="shared" si="57"/>
        <v>Bourbon</v>
      </c>
      <c r="G1004" t="str">
        <f t="shared" si="58"/>
        <v>Kentucky</v>
      </c>
      <c r="H1004">
        <v>19985</v>
      </c>
      <c r="I1004">
        <v>19980</v>
      </c>
      <c r="J1004">
        <v>19942</v>
      </c>
      <c r="K1004">
        <v>19982</v>
      </c>
      <c r="L1004">
        <v>19985</v>
      </c>
      <c r="M1004">
        <v>19946</v>
      </c>
      <c r="N1004">
        <v>19988</v>
      </c>
      <c r="O1004">
        <v>20073</v>
      </c>
      <c r="P1004" s="2">
        <v>20030</v>
      </c>
      <c r="Q1004" s="10" t="s">
        <v>3304</v>
      </c>
    </row>
    <row r="1005" spans="1:20" x14ac:dyDescent="0.2">
      <c r="A1005" t="s">
        <v>5472</v>
      </c>
      <c r="B1005">
        <v>21019</v>
      </c>
      <c r="C1005">
        <v>50</v>
      </c>
      <c r="D1005" t="str">
        <f t="shared" si="56"/>
        <v>05000US21019</v>
      </c>
      <c r="E1005" t="s">
        <v>1026</v>
      </c>
      <c r="F1005" t="str">
        <f t="shared" si="57"/>
        <v>Boyd</v>
      </c>
      <c r="G1005" t="str">
        <f t="shared" si="58"/>
        <v>Kentucky</v>
      </c>
      <c r="H1005">
        <v>49542</v>
      </c>
      <c r="I1005">
        <v>49538</v>
      </c>
      <c r="J1005">
        <v>49622</v>
      </c>
      <c r="K1005">
        <v>49409</v>
      </c>
      <c r="L1005">
        <v>49256</v>
      </c>
      <c r="M1005">
        <v>48907</v>
      </c>
      <c r="N1005">
        <v>48795</v>
      </c>
      <c r="O1005">
        <v>48488</v>
      </c>
      <c r="P1005" s="2">
        <v>48132</v>
      </c>
      <c r="Q1005" s="10" t="s">
        <v>3304</v>
      </c>
    </row>
    <row r="1006" spans="1:20" x14ac:dyDescent="0.2">
      <c r="A1006" t="s">
        <v>5473</v>
      </c>
      <c r="B1006">
        <v>21021</v>
      </c>
      <c r="C1006">
        <v>50</v>
      </c>
      <c r="D1006" t="str">
        <f t="shared" si="56"/>
        <v>05000US21021</v>
      </c>
      <c r="E1006" t="s">
        <v>1027</v>
      </c>
      <c r="F1006" t="str">
        <f t="shared" si="57"/>
        <v>Boyle</v>
      </c>
      <c r="G1006" t="str">
        <f t="shared" si="58"/>
        <v>Kentucky</v>
      </c>
      <c r="H1006">
        <v>28432</v>
      </c>
      <c r="I1006">
        <v>28420</v>
      </c>
      <c r="J1006">
        <v>28631</v>
      </c>
      <c r="K1006">
        <v>28756</v>
      </c>
      <c r="L1006">
        <v>28993</v>
      </c>
      <c r="M1006">
        <v>29621</v>
      </c>
      <c r="N1006">
        <v>29809</v>
      </c>
      <c r="O1006">
        <v>29807</v>
      </c>
      <c r="P1006" s="2">
        <v>30018</v>
      </c>
      <c r="Q1006" s="10" t="s">
        <v>3304</v>
      </c>
    </row>
    <row r="1007" spans="1:20" x14ac:dyDescent="0.2">
      <c r="A1007" t="s">
        <v>5474</v>
      </c>
      <c r="B1007">
        <v>21023</v>
      </c>
      <c r="C1007">
        <v>50</v>
      </c>
      <c r="D1007" t="str">
        <f t="shared" si="56"/>
        <v>05000US21023</v>
      </c>
      <c r="E1007" t="s">
        <v>1028</v>
      </c>
      <c r="F1007" t="str">
        <f t="shared" si="57"/>
        <v>Bracken</v>
      </c>
      <c r="G1007" t="str">
        <f t="shared" si="58"/>
        <v>Kentucky</v>
      </c>
      <c r="H1007">
        <v>8488</v>
      </c>
      <c r="I1007">
        <v>8488</v>
      </c>
      <c r="J1007">
        <v>8503</v>
      </c>
      <c r="K1007">
        <v>8501</v>
      </c>
      <c r="L1007">
        <v>8468</v>
      </c>
      <c r="M1007">
        <v>8436</v>
      </c>
      <c r="N1007">
        <v>8389</v>
      </c>
      <c r="O1007">
        <v>8329</v>
      </c>
      <c r="P1007" s="2">
        <v>8400</v>
      </c>
      <c r="Q1007" s="10" t="s">
        <v>3304</v>
      </c>
    </row>
    <row r="1008" spans="1:20" x14ac:dyDescent="0.2">
      <c r="A1008" t="s">
        <v>5475</v>
      </c>
      <c r="B1008">
        <v>21025</v>
      </c>
      <c r="C1008">
        <v>50</v>
      </c>
      <c r="D1008" t="str">
        <f t="shared" si="56"/>
        <v>05000US21025</v>
      </c>
      <c r="E1008" t="s">
        <v>1029</v>
      </c>
      <c r="F1008" t="str">
        <f t="shared" si="57"/>
        <v>Breathitt</v>
      </c>
      <c r="G1008" t="str">
        <f t="shared" si="58"/>
        <v>Kentucky</v>
      </c>
      <c r="H1008">
        <v>13878</v>
      </c>
      <c r="I1008">
        <v>13876</v>
      </c>
      <c r="J1008">
        <v>13856</v>
      </c>
      <c r="K1008">
        <v>13839</v>
      </c>
      <c r="L1008">
        <v>13657</v>
      </c>
      <c r="M1008">
        <v>13584</v>
      </c>
      <c r="N1008">
        <v>13425</v>
      </c>
      <c r="O1008">
        <v>13430</v>
      </c>
      <c r="P1008" s="2">
        <v>13284</v>
      </c>
      <c r="Q1008" s="10" t="s">
        <v>3311</v>
      </c>
    </row>
    <row r="1009" spans="1:17" x14ac:dyDescent="0.2">
      <c r="A1009" t="s">
        <v>5476</v>
      </c>
      <c r="B1009">
        <v>21027</v>
      </c>
      <c r="C1009">
        <v>50</v>
      </c>
      <c r="D1009" t="str">
        <f t="shared" si="56"/>
        <v>05000US21027</v>
      </c>
      <c r="E1009" t="s">
        <v>1030</v>
      </c>
      <c r="F1009" t="str">
        <f t="shared" si="57"/>
        <v>Breckinridge</v>
      </c>
      <c r="G1009" t="str">
        <f t="shared" si="58"/>
        <v>Kentucky</v>
      </c>
      <c r="H1009">
        <v>20059</v>
      </c>
      <c r="I1009">
        <v>20042</v>
      </c>
      <c r="J1009">
        <v>20039</v>
      </c>
      <c r="K1009">
        <v>20274</v>
      </c>
      <c r="L1009">
        <v>20095</v>
      </c>
      <c r="M1009">
        <v>20053</v>
      </c>
      <c r="N1009">
        <v>19897</v>
      </c>
      <c r="O1009">
        <v>19993</v>
      </c>
      <c r="P1009" s="2">
        <v>19961</v>
      </c>
      <c r="Q1009" s="10" t="s">
        <v>3304</v>
      </c>
    </row>
    <row r="1010" spans="1:17" x14ac:dyDescent="0.2">
      <c r="A1010" t="s">
        <v>5477</v>
      </c>
      <c r="B1010">
        <v>21029</v>
      </c>
      <c r="C1010">
        <v>50</v>
      </c>
      <c r="D1010" t="str">
        <f t="shared" si="56"/>
        <v>05000US21029</v>
      </c>
      <c r="E1010" t="s">
        <v>1031</v>
      </c>
      <c r="F1010" t="str">
        <f t="shared" si="57"/>
        <v>Bullitt</v>
      </c>
      <c r="G1010" t="str">
        <f t="shared" si="58"/>
        <v>Kentucky</v>
      </c>
      <c r="H1010">
        <v>74319</v>
      </c>
      <c r="I1010">
        <v>74319</v>
      </c>
      <c r="J1010">
        <v>74503</v>
      </c>
      <c r="K1010">
        <v>75298</v>
      </c>
      <c r="L1010">
        <v>75947</v>
      </c>
      <c r="M1010">
        <v>76863</v>
      </c>
      <c r="N1010">
        <v>78022</v>
      </c>
      <c r="O1010">
        <v>78653</v>
      </c>
      <c r="P1010" s="2">
        <v>79151</v>
      </c>
      <c r="Q1010" s="10" t="s">
        <v>3304</v>
      </c>
    </row>
    <row r="1011" spans="1:17" x14ac:dyDescent="0.2">
      <c r="A1011" t="s">
        <v>5478</v>
      </c>
      <c r="B1011">
        <v>21031</v>
      </c>
      <c r="C1011">
        <v>50</v>
      </c>
      <c r="D1011" t="str">
        <f t="shared" si="56"/>
        <v>05000US21031</v>
      </c>
      <c r="E1011" t="s">
        <v>1032</v>
      </c>
      <c r="F1011" t="str">
        <f t="shared" si="57"/>
        <v>Butler</v>
      </c>
      <c r="G1011" t="str">
        <f t="shared" si="58"/>
        <v>Kentucky</v>
      </c>
      <c r="H1011">
        <v>12690</v>
      </c>
      <c r="I1011">
        <v>12690</v>
      </c>
      <c r="J1011">
        <v>12719</v>
      </c>
      <c r="K1011">
        <v>12765</v>
      </c>
      <c r="L1011">
        <v>12794</v>
      </c>
      <c r="M1011">
        <v>12796</v>
      </c>
      <c r="N1011">
        <v>12843</v>
      </c>
      <c r="O1011">
        <v>12860</v>
      </c>
      <c r="P1011" s="2">
        <v>12845</v>
      </c>
      <c r="Q1011" s="10" t="s">
        <v>3304</v>
      </c>
    </row>
    <row r="1012" spans="1:17" x14ac:dyDescent="0.2">
      <c r="A1012" t="s">
        <v>5479</v>
      </c>
      <c r="B1012">
        <v>21033</v>
      </c>
      <c r="C1012">
        <v>50</v>
      </c>
      <c r="D1012" t="str">
        <f t="shared" si="56"/>
        <v>05000US21033</v>
      </c>
      <c r="E1012" t="s">
        <v>1033</v>
      </c>
      <c r="F1012" t="str">
        <f t="shared" si="57"/>
        <v>Caldwell</v>
      </c>
      <c r="G1012" t="str">
        <f t="shared" si="58"/>
        <v>Kentucky</v>
      </c>
      <c r="H1012">
        <v>12984</v>
      </c>
      <c r="I1012">
        <v>12984</v>
      </c>
      <c r="J1012">
        <v>12989</v>
      </c>
      <c r="K1012">
        <v>12988</v>
      </c>
      <c r="L1012">
        <v>12938</v>
      </c>
      <c r="M1012">
        <v>12816</v>
      </c>
      <c r="N1012">
        <v>12780</v>
      </c>
      <c r="O1012">
        <v>12690</v>
      </c>
      <c r="P1012" s="2">
        <v>12568</v>
      </c>
      <c r="Q1012" s="10" t="s">
        <v>3304</v>
      </c>
    </row>
    <row r="1013" spans="1:17" x14ac:dyDescent="0.2">
      <c r="A1013" t="s">
        <v>5480</v>
      </c>
      <c r="B1013">
        <v>21035</v>
      </c>
      <c r="C1013">
        <v>50</v>
      </c>
      <c r="D1013" t="str">
        <f t="shared" si="56"/>
        <v>05000US21035</v>
      </c>
      <c r="E1013" t="s">
        <v>1034</v>
      </c>
      <c r="F1013" t="str">
        <f t="shared" si="57"/>
        <v>Calloway</v>
      </c>
      <c r="G1013" t="str">
        <f t="shared" si="58"/>
        <v>Kentucky</v>
      </c>
      <c r="H1013">
        <v>37191</v>
      </c>
      <c r="I1013">
        <v>37191</v>
      </c>
      <c r="J1013">
        <v>37363</v>
      </c>
      <c r="K1013">
        <v>37675</v>
      </c>
      <c r="L1013">
        <v>38057</v>
      </c>
      <c r="M1013">
        <v>38293</v>
      </c>
      <c r="N1013">
        <v>38282</v>
      </c>
      <c r="O1013">
        <v>38441</v>
      </c>
      <c r="P1013" s="2">
        <v>38437</v>
      </c>
      <c r="Q1013" s="10" t="s">
        <v>3326</v>
      </c>
    </row>
    <row r="1014" spans="1:17" x14ac:dyDescent="0.2">
      <c r="A1014" t="s">
        <v>5481</v>
      </c>
      <c r="B1014">
        <v>21037</v>
      </c>
      <c r="C1014">
        <v>50</v>
      </c>
      <c r="D1014" t="str">
        <f t="shared" si="56"/>
        <v>05000US21037</v>
      </c>
      <c r="E1014" t="s">
        <v>1035</v>
      </c>
      <c r="F1014" t="str">
        <f t="shared" si="57"/>
        <v>Campbell</v>
      </c>
      <c r="G1014" t="str">
        <f t="shared" si="58"/>
        <v>Kentucky</v>
      </c>
      <c r="H1014">
        <v>90336</v>
      </c>
      <c r="I1014">
        <v>90336</v>
      </c>
      <c r="J1014">
        <v>90610</v>
      </c>
      <c r="K1014">
        <v>90976</v>
      </c>
      <c r="L1014">
        <v>90780</v>
      </c>
      <c r="M1014">
        <v>90873</v>
      </c>
      <c r="N1014">
        <v>91490</v>
      </c>
      <c r="O1014">
        <v>91925</v>
      </c>
      <c r="P1014" s="2">
        <v>92211</v>
      </c>
      <c r="Q1014" s="10" t="s">
        <v>3304</v>
      </c>
    </row>
    <row r="1015" spans="1:17" x14ac:dyDescent="0.2">
      <c r="A1015" t="s">
        <v>5482</v>
      </c>
      <c r="B1015">
        <v>21039</v>
      </c>
      <c r="C1015">
        <v>50</v>
      </c>
      <c r="D1015" t="str">
        <f t="shared" si="56"/>
        <v>05000US21039</v>
      </c>
      <c r="E1015" t="s">
        <v>1036</v>
      </c>
      <c r="F1015" t="str">
        <f t="shared" si="57"/>
        <v>Carlisle</v>
      </c>
      <c r="G1015" t="str">
        <f t="shared" si="58"/>
        <v>Kentucky</v>
      </c>
      <c r="H1015">
        <v>5104</v>
      </c>
      <c r="I1015">
        <v>5104</v>
      </c>
      <c r="J1015">
        <v>5100</v>
      </c>
      <c r="K1015">
        <v>5046</v>
      </c>
      <c r="L1015">
        <v>5042</v>
      </c>
      <c r="M1015">
        <v>4980</v>
      </c>
      <c r="N1015">
        <v>4988</v>
      </c>
      <c r="O1015">
        <v>4903</v>
      </c>
      <c r="P1015" s="2">
        <v>4855</v>
      </c>
      <c r="Q1015" s="10" t="s">
        <v>3310</v>
      </c>
    </row>
    <row r="1016" spans="1:17" x14ac:dyDescent="0.2">
      <c r="A1016" t="s">
        <v>5483</v>
      </c>
      <c r="B1016">
        <v>21041</v>
      </c>
      <c r="C1016">
        <v>50</v>
      </c>
      <c r="D1016" t="str">
        <f t="shared" si="56"/>
        <v>05000US21041</v>
      </c>
      <c r="E1016" t="s">
        <v>1037</v>
      </c>
      <c r="F1016" t="str">
        <f t="shared" si="57"/>
        <v>Carroll</v>
      </c>
      <c r="G1016" t="str">
        <f t="shared" si="58"/>
        <v>Kentucky</v>
      </c>
      <c r="H1016">
        <v>10811</v>
      </c>
      <c r="I1016">
        <v>10811</v>
      </c>
      <c r="J1016">
        <v>10804</v>
      </c>
      <c r="K1016">
        <v>10979</v>
      </c>
      <c r="L1016">
        <v>10869</v>
      </c>
      <c r="M1016">
        <v>10854</v>
      </c>
      <c r="N1016">
        <v>10758</v>
      </c>
      <c r="O1016">
        <v>10718</v>
      </c>
      <c r="P1016" s="2">
        <v>10679</v>
      </c>
      <c r="Q1016" s="10" t="s">
        <v>3304</v>
      </c>
    </row>
    <row r="1017" spans="1:17" x14ac:dyDescent="0.2">
      <c r="A1017" t="s">
        <v>5484</v>
      </c>
      <c r="B1017">
        <v>21043</v>
      </c>
      <c r="C1017">
        <v>50</v>
      </c>
      <c r="D1017" t="str">
        <f t="shared" si="56"/>
        <v>05000US21043</v>
      </c>
      <c r="E1017" t="s">
        <v>1038</v>
      </c>
      <c r="F1017" t="str">
        <f t="shared" si="57"/>
        <v>Carter</v>
      </c>
      <c r="G1017" t="str">
        <f t="shared" si="58"/>
        <v>Kentucky</v>
      </c>
      <c r="H1017">
        <v>27720</v>
      </c>
      <c r="I1017">
        <v>27718</v>
      </c>
      <c r="J1017">
        <v>27736</v>
      </c>
      <c r="K1017">
        <v>27427</v>
      </c>
      <c r="L1017">
        <v>27473</v>
      </c>
      <c r="M1017">
        <v>27398</v>
      </c>
      <c r="N1017">
        <v>27318</v>
      </c>
      <c r="O1017">
        <v>27224</v>
      </c>
      <c r="P1017" s="2">
        <v>27046</v>
      </c>
      <c r="Q1017" s="10" t="s">
        <v>3304</v>
      </c>
    </row>
    <row r="1018" spans="1:17" x14ac:dyDescent="0.2">
      <c r="A1018" t="s">
        <v>5485</v>
      </c>
      <c r="B1018">
        <v>21045</v>
      </c>
      <c r="C1018">
        <v>50</v>
      </c>
      <c r="D1018" t="str">
        <f t="shared" si="56"/>
        <v>05000US21045</v>
      </c>
      <c r="E1018" t="s">
        <v>1039</v>
      </c>
      <c r="F1018" t="str">
        <f t="shared" si="57"/>
        <v>Casey</v>
      </c>
      <c r="G1018" t="str">
        <f t="shared" si="58"/>
        <v>Kentucky</v>
      </c>
      <c r="H1018">
        <v>15955</v>
      </c>
      <c r="I1018">
        <v>15952</v>
      </c>
      <c r="J1018">
        <v>15954</v>
      </c>
      <c r="K1018">
        <v>15958</v>
      </c>
      <c r="L1018">
        <v>16081</v>
      </c>
      <c r="M1018">
        <v>16092</v>
      </c>
      <c r="N1018">
        <v>15837</v>
      </c>
      <c r="O1018">
        <v>15815</v>
      </c>
      <c r="P1018" s="2">
        <v>15815</v>
      </c>
      <c r="Q1018" s="10" t="s">
        <v>3326</v>
      </c>
    </row>
    <row r="1019" spans="1:17" x14ac:dyDescent="0.2">
      <c r="A1019" t="s">
        <v>5486</v>
      </c>
      <c r="B1019">
        <v>21047</v>
      </c>
      <c r="C1019">
        <v>50</v>
      </c>
      <c r="D1019" t="str">
        <f t="shared" si="56"/>
        <v>05000US21047</v>
      </c>
      <c r="E1019" t="s">
        <v>1040</v>
      </c>
      <c r="F1019" t="str">
        <f t="shared" si="57"/>
        <v>Christian</v>
      </c>
      <c r="G1019" t="str">
        <f t="shared" si="58"/>
        <v>Kentucky</v>
      </c>
      <c r="H1019">
        <v>73955</v>
      </c>
      <c r="I1019">
        <v>73939</v>
      </c>
      <c r="J1019">
        <v>74155</v>
      </c>
      <c r="K1019">
        <v>73573</v>
      </c>
      <c r="L1019">
        <v>75638</v>
      </c>
      <c r="M1019">
        <v>74246</v>
      </c>
      <c r="N1019">
        <v>73962</v>
      </c>
      <c r="O1019">
        <v>73484</v>
      </c>
      <c r="P1019" s="2">
        <v>72351</v>
      </c>
      <c r="Q1019" s="10" t="s">
        <v>3326</v>
      </c>
    </row>
    <row r="1020" spans="1:17" x14ac:dyDescent="0.2">
      <c r="A1020" t="s">
        <v>5487</v>
      </c>
      <c r="B1020">
        <v>21049</v>
      </c>
      <c r="C1020">
        <v>50</v>
      </c>
      <c r="D1020" t="str">
        <f t="shared" si="56"/>
        <v>05000US21049</v>
      </c>
      <c r="E1020" t="s">
        <v>1041</v>
      </c>
      <c r="F1020" t="str">
        <f t="shared" si="57"/>
        <v>Clark</v>
      </c>
      <c r="G1020" t="str">
        <f t="shared" si="58"/>
        <v>Kentucky</v>
      </c>
      <c r="H1020">
        <v>35613</v>
      </c>
      <c r="I1020">
        <v>35609</v>
      </c>
      <c r="J1020">
        <v>35609</v>
      </c>
      <c r="K1020">
        <v>35466</v>
      </c>
      <c r="L1020">
        <v>35752</v>
      </c>
      <c r="M1020">
        <v>35595</v>
      </c>
      <c r="N1020">
        <v>35681</v>
      </c>
      <c r="O1020">
        <v>35684</v>
      </c>
      <c r="P1020" s="2">
        <v>35819</v>
      </c>
      <c r="Q1020" s="10" t="s">
        <v>3304</v>
      </c>
    </row>
    <row r="1021" spans="1:17" x14ac:dyDescent="0.2">
      <c r="A1021" t="s">
        <v>5488</v>
      </c>
      <c r="B1021">
        <v>21051</v>
      </c>
      <c r="C1021">
        <v>50</v>
      </c>
      <c r="D1021" t="str">
        <f t="shared" si="56"/>
        <v>05000US21051</v>
      </c>
      <c r="E1021" t="s">
        <v>1042</v>
      </c>
      <c r="F1021" t="str">
        <f t="shared" si="57"/>
        <v>Clay</v>
      </c>
      <c r="G1021" t="str">
        <f t="shared" si="58"/>
        <v>Kentucky</v>
      </c>
      <c r="H1021">
        <v>21730</v>
      </c>
      <c r="I1021">
        <v>21730</v>
      </c>
      <c r="J1021">
        <v>21685</v>
      </c>
      <c r="K1021">
        <v>21616</v>
      </c>
      <c r="L1021">
        <v>21565</v>
      </c>
      <c r="M1021">
        <v>21259</v>
      </c>
      <c r="N1021">
        <v>21162</v>
      </c>
      <c r="O1021">
        <v>21047</v>
      </c>
      <c r="P1021" s="2">
        <v>20766</v>
      </c>
      <c r="Q1021" s="10" t="s">
        <v>3311</v>
      </c>
    </row>
    <row r="1022" spans="1:17" x14ac:dyDescent="0.2">
      <c r="A1022" t="s">
        <v>5489</v>
      </c>
      <c r="B1022">
        <v>21053</v>
      </c>
      <c r="C1022">
        <v>50</v>
      </c>
      <c r="D1022" t="str">
        <f t="shared" si="56"/>
        <v>05000US21053</v>
      </c>
      <c r="E1022" t="s">
        <v>1043</v>
      </c>
      <c r="F1022" t="str">
        <f t="shared" si="57"/>
        <v>Clinton</v>
      </c>
      <c r="G1022" t="str">
        <f t="shared" si="58"/>
        <v>Kentucky</v>
      </c>
      <c r="H1022">
        <v>10272</v>
      </c>
      <c r="I1022">
        <v>10267</v>
      </c>
      <c r="J1022">
        <v>10267</v>
      </c>
      <c r="K1022">
        <v>10149</v>
      </c>
      <c r="L1022">
        <v>10243</v>
      </c>
      <c r="M1022">
        <v>10151</v>
      </c>
      <c r="N1022">
        <v>10156</v>
      </c>
      <c r="O1022">
        <v>10135</v>
      </c>
      <c r="P1022" s="2">
        <v>10177</v>
      </c>
      <c r="Q1022" s="10" t="s">
        <v>3326</v>
      </c>
    </row>
    <row r="1023" spans="1:17" x14ac:dyDescent="0.2">
      <c r="A1023" t="s">
        <v>5490</v>
      </c>
      <c r="B1023">
        <v>21055</v>
      </c>
      <c r="C1023">
        <v>50</v>
      </c>
      <c r="D1023" t="str">
        <f t="shared" si="56"/>
        <v>05000US21055</v>
      </c>
      <c r="E1023" t="s">
        <v>1044</v>
      </c>
      <c r="F1023" t="str">
        <f t="shared" si="57"/>
        <v>Crittenden</v>
      </c>
      <c r="G1023" t="str">
        <f t="shared" si="58"/>
        <v>Kentucky</v>
      </c>
      <c r="H1023">
        <v>9315</v>
      </c>
      <c r="I1023">
        <v>9315</v>
      </c>
      <c r="J1023">
        <v>9315</v>
      </c>
      <c r="K1023">
        <v>9285</v>
      </c>
      <c r="L1023">
        <v>9259</v>
      </c>
      <c r="M1023">
        <v>9208</v>
      </c>
      <c r="N1023">
        <v>9202</v>
      </c>
      <c r="O1023">
        <v>9198</v>
      </c>
      <c r="P1023" s="2">
        <v>9188</v>
      </c>
      <c r="Q1023" s="10" t="s">
        <v>3304</v>
      </c>
    </row>
    <row r="1024" spans="1:17" x14ac:dyDescent="0.2">
      <c r="A1024" t="s">
        <v>5491</v>
      </c>
      <c r="B1024">
        <v>21057</v>
      </c>
      <c r="C1024">
        <v>50</v>
      </c>
      <c r="D1024" t="str">
        <f t="shared" si="56"/>
        <v>05000US21057</v>
      </c>
      <c r="E1024" t="s">
        <v>1045</v>
      </c>
      <c r="F1024" t="str">
        <f t="shared" si="57"/>
        <v>Cumberland</v>
      </c>
      <c r="G1024" t="str">
        <f t="shared" si="58"/>
        <v>Kentucky</v>
      </c>
      <c r="H1024">
        <v>6856</v>
      </c>
      <c r="I1024">
        <v>6856</v>
      </c>
      <c r="J1024">
        <v>6859</v>
      </c>
      <c r="K1024">
        <v>6869</v>
      </c>
      <c r="L1024">
        <v>6861</v>
      </c>
      <c r="M1024">
        <v>6803</v>
      </c>
      <c r="N1024">
        <v>6741</v>
      </c>
      <c r="O1024">
        <v>6756</v>
      </c>
      <c r="P1024" s="2">
        <v>6738</v>
      </c>
      <c r="Q1024" s="10" t="s">
        <v>3326</v>
      </c>
    </row>
    <row r="1025" spans="1:19" x14ac:dyDescent="0.2">
      <c r="A1025" t="s">
        <v>5492</v>
      </c>
      <c r="B1025">
        <v>21059</v>
      </c>
      <c r="C1025">
        <v>50</v>
      </c>
      <c r="D1025" t="str">
        <f t="shared" si="56"/>
        <v>05000US21059</v>
      </c>
      <c r="E1025" t="s">
        <v>1046</v>
      </c>
      <c r="F1025" t="str">
        <f t="shared" si="57"/>
        <v>Daviess</v>
      </c>
      <c r="G1025" t="str">
        <f t="shared" si="58"/>
        <v>Kentucky</v>
      </c>
      <c r="H1025">
        <v>96656</v>
      </c>
      <c r="I1025">
        <v>96658</v>
      </c>
      <c r="J1025">
        <v>96718</v>
      </c>
      <c r="K1025">
        <v>97237</v>
      </c>
      <c r="L1025">
        <v>97886</v>
      </c>
      <c r="M1025">
        <v>98311</v>
      </c>
      <c r="N1025">
        <v>98416</v>
      </c>
      <c r="O1025">
        <v>99333</v>
      </c>
      <c r="P1025" s="2">
        <v>99674</v>
      </c>
      <c r="Q1025" s="10" t="s">
        <v>3304</v>
      </c>
    </row>
    <row r="1026" spans="1:19" x14ac:dyDescent="0.2">
      <c r="A1026" t="s">
        <v>5493</v>
      </c>
      <c r="B1026">
        <v>21061</v>
      </c>
      <c r="C1026">
        <v>50</v>
      </c>
      <c r="D1026" t="str">
        <f t="shared" si="56"/>
        <v>05000US21061</v>
      </c>
      <c r="E1026" t="s">
        <v>1047</v>
      </c>
      <c r="F1026" t="str">
        <f t="shared" si="57"/>
        <v>Edmonson</v>
      </c>
      <c r="G1026" t="str">
        <f t="shared" si="58"/>
        <v>Kentucky</v>
      </c>
      <c r="H1026">
        <v>12161</v>
      </c>
      <c r="I1026">
        <v>12161</v>
      </c>
      <c r="J1026">
        <v>12194</v>
      </c>
      <c r="K1026">
        <v>12267</v>
      </c>
      <c r="L1026">
        <v>12141</v>
      </c>
      <c r="M1026">
        <v>12092</v>
      </c>
      <c r="N1026">
        <v>12043</v>
      </c>
      <c r="O1026">
        <v>12040</v>
      </c>
      <c r="P1026" s="2">
        <v>12114</v>
      </c>
      <c r="Q1026" s="10" t="s">
        <v>3326</v>
      </c>
    </row>
    <row r="1027" spans="1:19" x14ac:dyDescent="0.2">
      <c r="A1027" t="s">
        <v>5494</v>
      </c>
      <c r="B1027">
        <v>21063</v>
      </c>
      <c r="C1027">
        <v>50</v>
      </c>
      <c r="D1027" t="str">
        <f t="shared" ref="D1027:D1090" si="59">_xlfn.CONCAT("05000US",TEXT(B1027,"00000"))</f>
        <v>05000US21063</v>
      </c>
      <c r="E1027" t="s">
        <v>1048</v>
      </c>
      <c r="F1027" t="str">
        <f t="shared" si="57"/>
        <v>Elliott</v>
      </c>
      <c r="G1027" t="str">
        <f t="shared" si="58"/>
        <v>Kentucky</v>
      </c>
      <c r="H1027">
        <v>7852</v>
      </c>
      <c r="I1027">
        <v>7852</v>
      </c>
      <c r="J1027">
        <v>7882</v>
      </c>
      <c r="K1027">
        <v>7915</v>
      </c>
      <c r="L1027">
        <v>7761</v>
      </c>
      <c r="M1027">
        <v>7669</v>
      </c>
      <c r="N1027">
        <v>7638</v>
      </c>
      <c r="O1027">
        <v>7650</v>
      </c>
      <c r="P1027" s="2">
        <v>7588</v>
      </c>
      <c r="Q1027" s="10" t="s">
        <v>3304</v>
      </c>
    </row>
    <row r="1028" spans="1:19" x14ac:dyDescent="0.2">
      <c r="A1028" t="s">
        <v>5495</v>
      </c>
      <c r="B1028">
        <v>21065</v>
      </c>
      <c r="C1028">
        <v>50</v>
      </c>
      <c r="D1028" t="str">
        <f t="shared" si="59"/>
        <v>05000US21065</v>
      </c>
      <c r="E1028" t="s">
        <v>1049</v>
      </c>
      <c r="F1028" t="str">
        <f t="shared" ref="F1028:F1091" si="60">MID(MID(E1028,1,FIND(",",E1028)-1),1,FIND(" County",MID(E1028,1,FIND(",",E1028)-1))-1)</f>
        <v>Estill</v>
      </c>
      <c r="G1028" t="str">
        <f t="shared" ref="G1028:G1091" si="61">MID(E1028,FIND(",",E1028)+2,9999)</f>
        <v>Kentucky</v>
      </c>
      <c r="H1028">
        <v>14672</v>
      </c>
      <c r="I1028">
        <v>14672</v>
      </c>
      <c r="J1028">
        <v>14695</v>
      </c>
      <c r="K1028">
        <v>14635</v>
      </c>
      <c r="L1028">
        <v>14488</v>
      </c>
      <c r="M1028">
        <v>14456</v>
      </c>
      <c r="N1028">
        <v>14420</v>
      </c>
      <c r="O1028">
        <v>14361</v>
      </c>
      <c r="P1028" s="2">
        <v>14307</v>
      </c>
      <c r="Q1028" s="10" t="s">
        <v>3304</v>
      </c>
      <c r="S1028" s="2"/>
    </row>
    <row r="1029" spans="1:19" x14ac:dyDescent="0.2">
      <c r="A1029" t="s">
        <v>5496</v>
      </c>
      <c r="B1029">
        <v>21067</v>
      </c>
      <c r="C1029">
        <v>50</v>
      </c>
      <c r="D1029" t="str">
        <f t="shared" si="59"/>
        <v>05000US21067</v>
      </c>
      <c r="E1029" t="s">
        <v>1050</v>
      </c>
      <c r="F1029" t="str">
        <f t="shared" si="60"/>
        <v>Fayette</v>
      </c>
      <c r="G1029" t="str">
        <f t="shared" si="61"/>
        <v>Kentucky</v>
      </c>
      <c r="H1029">
        <v>295803</v>
      </c>
      <c r="I1029">
        <v>295805</v>
      </c>
      <c r="J1029">
        <v>296717</v>
      </c>
      <c r="K1029">
        <v>301272</v>
      </c>
      <c r="L1029">
        <v>305201</v>
      </c>
      <c r="M1029">
        <v>308501</v>
      </c>
      <c r="N1029">
        <v>310725</v>
      </c>
      <c r="O1029">
        <v>314767</v>
      </c>
      <c r="P1029" s="2">
        <v>318449</v>
      </c>
      <c r="Q1029" s="10" t="s">
        <v>3304</v>
      </c>
      <c r="S1029" s="2"/>
    </row>
    <row r="1030" spans="1:19" x14ac:dyDescent="0.2">
      <c r="A1030" t="s">
        <v>5497</v>
      </c>
      <c r="B1030">
        <v>21069</v>
      </c>
      <c r="C1030">
        <v>50</v>
      </c>
      <c r="D1030" t="str">
        <f t="shared" si="59"/>
        <v>05000US21069</v>
      </c>
      <c r="E1030" t="s">
        <v>1051</v>
      </c>
      <c r="F1030" t="str">
        <f t="shared" si="60"/>
        <v>Fleming</v>
      </c>
      <c r="G1030" t="str">
        <f t="shared" si="61"/>
        <v>Kentucky</v>
      </c>
      <c r="H1030">
        <v>14348</v>
      </c>
      <c r="I1030">
        <v>14355</v>
      </c>
      <c r="J1030">
        <v>14401</v>
      </c>
      <c r="K1030">
        <v>14495</v>
      </c>
      <c r="L1030">
        <v>14547</v>
      </c>
      <c r="M1030">
        <v>14551</v>
      </c>
      <c r="N1030">
        <v>14498</v>
      </c>
      <c r="O1030">
        <v>14613</v>
      </c>
      <c r="P1030" s="2">
        <v>14507</v>
      </c>
      <c r="Q1030" s="10" t="s">
        <v>3304</v>
      </c>
      <c r="S1030" s="2"/>
    </row>
    <row r="1031" spans="1:19" x14ac:dyDescent="0.2">
      <c r="A1031" t="s">
        <v>5498</v>
      </c>
      <c r="B1031">
        <v>21071</v>
      </c>
      <c r="C1031">
        <v>50</v>
      </c>
      <c r="D1031" t="str">
        <f t="shared" si="59"/>
        <v>05000US21071</v>
      </c>
      <c r="E1031" t="s">
        <v>1052</v>
      </c>
      <c r="F1031" t="str">
        <f t="shared" si="60"/>
        <v>Floyd</v>
      </c>
      <c r="G1031" t="str">
        <f t="shared" si="61"/>
        <v>Kentucky</v>
      </c>
      <c r="H1031">
        <v>39451</v>
      </c>
      <c r="I1031">
        <v>39451</v>
      </c>
      <c r="J1031">
        <v>39933</v>
      </c>
      <c r="K1031">
        <v>39813</v>
      </c>
      <c r="L1031">
        <v>39232</v>
      </c>
      <c r="M1031">
        <v>38558</v>
      </c>
      <c r="N1031">
        <v>38139</v>
      </c>
      <c r="O1031">
        <v>37679</v>
      </c>
      <c r="P1031" s="2">
        <v>37110</v>
      </c>
      <c r="Q1031" s="10" t="s">
        <v>3311</v>
      </c>
      <c r="S1031" s="2"/>
    </row>
    <row r="1032" spans="1:19" x14ac:dyDescent="0.2">
      <c r="A1032" t="s">
        <v>5499</v>
      </c>
      <c r="B1032">
        <v>21073</v>
      </c>
      <c r="C1032">
        <v>50</v>
      </c>
      <c r="D1032" t="str">
        <f t="shared" si="59"/>
        <v>05000US21073</v>
      </c>
      <c r="E1032" t="s">
        <v>1053</v>
      </c>
      <c r="F1032" t="str">
        <f t="shared" si="60"/>
        <v>Franklin</v>
      </c>
      <c r="G1032" t="str">
        <f t="shared" si="61"/>
        <v>Kentucky</v>
      </c>
      <c r="H1032">
        <v>49285</v>
      </c>
      <c r="I1032">
        <v>49283</v>
      </c>
      <c r="J1032">
        <v>49306</v>
      </c>
      <c r="K1032">
        <v>49379</v>
      </c>
      <c r="L1032">
        <v>49514</v>
      </c>
      <c r="M1032">
        <v>49600</v>
      </c>
      <c r="N1032">
        <v>49963</v>
      </c>
      <c r="O1032">
        <v>50273</v>
      </c>
      <c r="P1032" s="2">
        <v>50560</v>
      </c>
      <c r="Q1032" s="10" t="s">
        <v>3304</v>
      </c>
    </row>
    <row r="1033" spans="1:19" x14ac:dyDescent="0.2">
      <c r="A1033" t="s">
        <v>5500</v>
      </c>
      <c r="B1033">
        <v>21075</v>
      </c>
      <c r="C1033">
        <v>50</v>
      </c>
      <c r="D1033" t="str">
        <f t="shared" si="59"/>
        <v>05000US21075</v>
      </c>
      <c r="E1033" t="s">
        <v>1054</v>
      </c>
      <c r="F1033" t="str">
        <f t="shared" si="60"/>
        <v>Fulton</v>
      </c>
      <c r="G1033" t="str">
        <f t="shared" si="61"/>
        <v>Kentucky</v>
      </c>
      <c r="H1033">
        <v>6813</v>
      </c>
      <c r="I1033">
        <v>6813</v>
      </c>
      <c r="J1033">
        <v>6814</v>
      </c>
      <c r="K1033">
        <v>6726</v>
      </c>
      <c r="L1033">
        <v>6536</v>
      </c>
      <c r="M1033">
        <v>6377</v>
      </c>
      <c r="N1033">
        <v>6265</v>
      </c>
      <c r="O1033">
        <v>6259</v>
      </c>
      <c r="P1033" s="2">
        <v>6179</v>
      </c>
      <c r="Q1033" s="10" t="s">
        <v>3310</v>
      </c>
    </row>
    <row r="1034" spans="1:19" x14ac:dyDescent="0.2">
      <c r="A1034" t="s">
        <v>5501</v>
      </c>
      <c r="B1034">
        <v>21077</v>
      </c>
      <c r="C1034">
        <v>50</v>
      </c>
      <c r="D1034" t="str">
        <f t="shared" si="59"/>
        <v>05000US21077</v>
      </c>
      <c r="E1034" t="s">
        <v>1055</v>
      </c>
      <c r="F1034" t="str">
        <f t="shared" si="60"/>
        <v>Gallatin</v>
      </c>
      <c r="G1034" t="str">
        <f t="shared" si="61"/>
        <v>Kentucky</v>
      </c>
      <c r="H1034">
        <v>8589</v>
      </c>
      <c r="I1034">
        <v>8589</v>
      </c>
      <c r="J1034">
        <v>8611</v>
      </c>
      <c r="K1034">
        <v>8580</v>
      </c>
      <c r="L1034">
        <v>8491</v>
      </c>
      <c r="M1034">
        <v>8489</v>
      </c>
      <c r="N1034">
        <v>8564</v>
      </c>
      <c r="O1034">
        <v>8562</v>
      </c>
      <c r="P1034" s="2">
        <v>8609</v>
      </c>
      <c r="Q1034" s="10" t="s">
        <v>3304</v>
      </c>
    </row>
    <row r="1035" spans="1:19" x14ac:dyDescent="0.2">
      <c r="A1035" t="s">
        <v>5502</v>
      </c>
      <c r="B1035">
        <v>21079</v>
      </c>
      <c r="C1035">
        <v>50</v>
      </c>
      <c r="D1035" t="str">
        <f t="shared" si="59"/>
        <v>05000US21079</v>
      </c>
      <c r="E1035" t="s">
        <v>1056</v>
      </c>
      <c r="F1035" t="str">
        <f t="shared" si="60"/>
        <v>Garrard</v>
      </c>
      <c r="G1035" t="str">
        <f t="shared" si="61"/>
        <v>Kentucky</v>
      </c>
      <c r="H1035">
        <v>16912</v>
      </c>
      <c r="I1035">
        <v>16912</v>
      </c>
      <c r="J1035">
        <v>16945</v>
      </c>
      <c r="K1035">
        <v>16835</v>
      </c>
      <c r="L1035">
        <v>16953</v>
      </c>
      <c r="M1035">
        <v>16927</v>
      </c>
      <c r="N1035">
        <v>16906</v>
      </c>
      <c r="O1035">
        <v>17175</v>
      </c>
      <c r="P1035" s="2">
        <v>17292</v>
      </c>
      <c r="Q1035" s="10" t="s">
        <v>3304</v>
      </c>
    </row>
    <row r="1036" spans="1:19" x14ac:dyDescent="0.2">
      <c r="A1036" t="s">
        <v>5503</v>
      </c>
      <c r="B1036">
        <v>21081</v>
      </c>
      <c r="C1036">
        <v>50</v>
      </c>
      <c r="D1036" t="str">
        <f t="shared" si="59"/>
        <v>05000US21081</v>
      </c>
      <c r="E1036" t="s">
        <v>1057</v>
      </c>
      <c r="F1036" t="str">
        <f t="shared" si="60"/>
        <v>Grant</v>
      </c>
      <c r="G1036" t="str">
        <f t="shared" si="61"/>
        <v>Kentucky</v>
      </c>
      <c r="H1036">
        <v>24662</v>
      </c>
      <c r="I1036">
        <v>24662</v>
      </c>
      <c r="J1036">
        <v>24680</v>
      </c>
      <c r="K1036">
        <v>24710</v>
      </c>
      <c r="L1036">
        <v>24489</v>
      </c>
      <c r="M1036">
        <v>24541</v>
      </c>
      <c r="N1036">
        <v>24831</v>
      </c>
      <c r="O1036">
        <v>24740</v>
      </c>
      <c r="P1036" s="2">
        <v>24923</v>
      </c>
      <c r="Q1036" s="10" t="s">
        <v>3304</v>
      </c>
    </row>
    <row r="1037" spans="1:19" x14ac:dyDescent="0.2">
      <c r="A1037" t="s">
        <v>5504</v>
      </c>
      <c r="B1037">
        <v>21083</v>
      </c>
      <c r="C1037">
        <v>50</v>
      </c>
      <c r="D1037" t="str">
        <f t="shared" si="59"/>
        <v>05000US21083</v>
      </c>
      <c r="E1037" t="s">
        <v>1058</v>
      </c>
      <c r="F1037" t="str">
        <f t="shared" si="60"/>
        <v>Graves</v>
      </c>
      <c r="G1037" t="str">
        <f t="shared" si="61"/>
        <v>Kentucky</v>
      </c>
      <c r="H1037">
        <v>37121</v>
      </c>
      <c r="I1037">
        <v>37121</v>
      </c>
      <c r="J1037">
        <v>37223</v>
      </c>
      <c r="K1037">
        <v>37542</v>
      </c>
      <c r="L1037">
        <v>37535</v>
      </c>
      <c r="M1037">
        <v>37352</v>
      </c>
      <c r="N1037">
        <v>37577</v>
      </c>
      <c r="O1037">
        <v>37251</v>
      </c>
      <c r="P1037" s="2">
        <v>37182</v>
      </c>
      <c r="Q1037" s="10" t="s">
        <v>3326</v>
      </c>
    </row>
    <row r="1038" spans="1:19" x14ac:dyDescent="0.2">
      <c r="A1038" t="s">
        <v>5505</v>
      </c>
      <c r="B1038">
        <v>21085</v>
      </c>
      <c r="C1038">
        <v>50</v>
      </c>
      <c r="D1038" t="str">
        <f t="shared" si="59"/>
        <v>05000US21085</v>
      </c>
      <c r="E1038" t="s">
        <v>1059</v>
      </c>
      <c r="F1038" t="str">
        <f t="shared" si="60"/>
        <v>Grayson</v>
      </c>
      <c r="G1038" t="str">
        <f t="shared" si="61"/>
        <v>Kentucky</v>
      </c>
      <c r="H1038">
        <v>25746</v>
      </c>
      <c r="I1038">
        <v>25746</v>
      </c>
      <c r="J1038">
        <v>25800</v>
      </c>
      <c r="K1038">
        <v>25789</v>
      </c>
      <c r="L1038">
        <v>25864</v>
      </c>
      <c r="M1038">
        <v>26024</v>
      </c>
      <c r="N1038">
        <v>26155</v>
      </c>
      <c r="O1038">
        <v>26233</v>
      </c>
      <c r="P1038" s="2">
        <v>26184</v>
      </c>
      <c r="Q1038" s="10" t="s">
        <v>3304</v>
      </c>
    </row>
    <row r="1039" spans="1:19" x14ac:dyDescent="0.2">
      <c r="A1039" t="s">
        <v>5506</v>
      </c>
      <c r="B1039">
        <v>21087</v>
      </c>
      <c r="C1039">
        <v>50</v>
      </c>
      <c r="D1039" t="str">
        <f t="shared" si="59"/>
        <v>05000US21087</v>
      </c>
      <c r="E1039" t="s">
        <v>1060</v>
      </c>
      <c r="F1039" t="str">
        <f t="shared" si="60"/>
        <v>Green</v>
      </c>
      <c r="G1039" t="str">
        <f t="shared" si="61"/>
        <v>Kentucky</v>
      </c>
      <c r="H1039">
        <v>11258</v>
      </c>
      <c r="I1039">
        <v>11260</v>
      </c>
      <c r="J1039">
        <v>11238</v>
      </c>
      <c r="K1039">
        <v>11221</v>
      </c>
      <c r="L1039">
        <v>11317</v>
      </c>
      <c r="M1039">
        <v>11173</v>
      </c>
      <c r="N1039">
        <v>11043</v>
      </c>
      <c r="O1039">
        <v>11022</v>
      </c>
      <c r="P1039" s="2">
        <v>11060</v>
      </c>
      <c r="Q1039" s="10" t="s">
        <v>3326</v>
      </c>
    </row>
    <row r="1040" spans="1:19" x14ac:dyDescent="0.2">
      <c r="A1040" t="s">
        <v>5507</v>
      </c>
      <c r="B1040">
        <v>21089</v>
      </c>
      <c r="C1040">
        <v>50</v>
      </c>
      <c r="D1040" t="str">
        <f t="shared" si="59"/>
        <v>05000US21089</v>
      </c>
      <c r="E1040" t="s">
        <v>1061</v>
      </c>
      <c r="F1040" t="str">
        <f t="shared" si="60"/>
        <v>Greenup</v>
      </c>
      <c r="G1040" t="str">
        <f t="shared" si="61"/>
        <v>Kentucky</v>
      </c>
      <c r="H1040">
        <v>36910</v>
      </c>
      <c r="I1040">
        <v>36914</v>
      </c>
      <c r="J1040">
        <v>36897</v>
      </c>
      <c r="K1040">
        <v>36805</v>
      </c>
      <c r="L1040">
        <v>36647</v>
      </c>
      <c r="M1040">
        <v>36423</v>
      </c>
      <c r="N1040">
        <v>36282</v>
      </c>
      <c r="O1040">
        <v>36031</v>
      </c>
      <c r="P1040" s="2">
        <v>35893</v>
      </c>
      <c r="Q1040" s="10" t="s">
        <v>3304</v>
      </c>
    </row>
    <row r="1041" spans="1:17" x14ac:dyDescent="0.2">
      <c r="A1041" t="s">
        <v>5508</v>
      </c>
      <c r="B1041">
        <v>21091</v>
      </c>
      <c r="C1041">
        <v>50</v>
      </c>
      <c r="D1041" t="str">
        <f t="shared" si="59"/>
        <v>05000US21091</v>
      </c>
      <c r="E1041" t="s">
        <v>1062</v>
      </c>
      <c r="F1041" t="str">
        <f t="shared" si="60"/>
        <v>Hancock</v>
      </c>
      <c r="G1041" t="str">
        <f t="shared" si="61"/>
        <v>Kentucky</v>
      </c>
      <c r="H1041">
        <v>8565</v>
      </c>
      <c r="I1041">
        <v>8565</v>
      </c>
      <c r="J1041">
        <v>8551</v>
      </c>
      <c r="K1041">
        <v>8609</v>
      </c>
      <c r="L1041">
        <v>8666</v>
      </c>
      <c r="M1041">
        <v>8672</v>
      </c>
      <c r="N1041">
        <v>8722</v>
      </c>
      <c r="O1041">
        <v>8710</v>
      </c>
      <c r="P1041" s="2">
        <v>8810</v>
      </c>
      <c r="Q1041" s="10" t="s">
        <v>3304</v>
      </c>
    </row>
    <row r="1042" spans="1:17" x14ac:dyDescent="0.2">
      <c r="A1042" t="s">
        <v>5509</v>
      </c>
      <c r="B1042">
        <v>21093</v>
      </c>
      <c r="C1042">
        <v>50</v>
      </c>
      <c r="D1042" t="str">
        <f t="shared" si="59"/>
        <v>05000US21093</v>
      </c>
      <c r="E1042" t="s">
        <v>1063</v>
      </c>
      <c r="F1042" t="str">
        <f t="shared" si="60"/>
        <v>Hardin</v>
      </c>
      <c r="G1042" t="str">
        <f t="shared" si="61"/>
        <v>Kentucky</v>
      </c>
      <c r="H1042">
        <v>105543</v>
      </c>
      <c r="I1042">
        <v>105537</v>
      </c>
      <c r="J1042">
        <v>107020</v>
      </c>
      <c r="K1042">
        <v>107498</v>
      </c>
      <c r="L1042">
        <v>107173</v>
      </c>
      <c r="M1042">
        <v>108282</v>
      </c>
      <c r="N1042">
        <v>108610</v>
      </c>
      <c r="O1042">
        <v>106486</v>
      </c>
      <c r="P1042" s="2">
        <v>107316</v>
      </c>
      <c r="Q1042" s="10" t="s">
        <v>3304</v>
      </c>
    </row>
    <row r="1043" spans="1:17" x14ac:dyDescent="0.2">
      <c r="A1043" t="s">
        <v>5510</v>
      </c>
      <c r="B1043">
        <v>21095</v>
      </c>
      <c r="C1043">
        <v>50</v>
      </c>
      <c r="D1043" t="str">
        <f t="shared" si="59"/>
        <v>05000US21095</v>
      </c>
      <c r="E1043" t="s">
        <v>1064</v>
      </c>
      <c r="F1043" t="str">
        <f t="shared" si="60"/>
        <v>Harlan</v>
      </c>
      <c r="G1043" t="str">
        <f t="shared" si="61"/>
        <v>Kentucky</v>
      </c>
      <c r="H1043">
        <v>29278</v>
      </c>
      <c r="I1043">
        <v>29278</v>
      </c>
      <c r="J1043">
        <v>29225</v>
      </c>
      <c r="K1043">
        <v>29172</v>
      </c>
      <c r="L1043">
        <v>28715</v>
      </c>
      <c r="M1043">
        <v>28562</v>
      </c>
      <c r="N1043">
        <v>28098</v>
      </c>
      <c r="O1043">
        <v>27613</v>
      </c>
      <c r="P1043" s="2">
        <v>27168</v>
      </c>
      <c r="Q1043" s="10" t="s">
        <v>3311</v>
      </c>
    </row>
    <row r="1044" spans="1:17" x14ac:dyDescent="0.2">
      <c r="A1044" t="s">
        <v>5511</v>
      </c>
      <c r="B1044">
        <v>21097</v>
      </c>
      <c r="C1044">
        <v>50</v>
      </c>
      <c r="D1044" t="str">
        <f t="shared" si="59"/>
        <v>05000US21097</v>
      </c>
      <c r="E1044" t="s">
        <v>1065</v>
      </c>
      <c r="F1044" t="str">
        <f t="shared" si="60"/>
        <v>Harrison</v>
      </c>
      <c r="G1044" t="str">
        <f t="shared" si="61"/>
        <v>Kentucky</v>
      </c>
      <c r="H1044">
        <v>18846</v>
      </c>
      <c r="I1044">
        <v>18849</v>
      </c>
      <c r="J1044">
        <v>18815</v>
      </c>
      <c r="K1044">
        <v>18684</v>
      </c>
      <c r="L1044">
        <v>18602</v>
      </c>
      <c r="M1044">
        <v>18548</v>
      </c>
      <c r="N1044">
        <v>18635</v>
      </c>
      <c r="O1044">
        <v>18712</v>
      </c>
      <c r="P1044" s="2">
        <v>18646</v>
      </c>
      <c r="Q1044" s="10" t="s">
        <v>3304</v>
      </c>
    </row>
    <row r="1045" spans="1:17" x14ac:dyDescent="0.2">
      <c r="A1045" t="s">
        <v>5512</v>
      </c>
      <c r="B1045">
        <v>21099</v>
      </c>
      <c r="C1045">
        <v>50</v>
      </c>
      <c r="D1045" t="str">
        <f t="shared" si="59"/>
        <v>05000US21099</v>
      </c>
      <c r="E1045" t="s">
        <v>1066</v>
      </c>
      <c r="F1045" t="str">
        <f t="shared" si="60"/>
        <v>Hart</v>
      </c>
      <c r="G1045" t="str">
        <f t="shared" si="61"/>
        <v>Kentucky</v>
      </c>
      <c r="H1045">
        <v>18199</v>
      </c>
      <c r="I1045">
        <v>18199</v>
      </c>
      <c r="J1045">
        <v>18195</v>
      </c>
      <c r="K1045">
        <v>18318</v>
      </c>
      <c r="L1045">
        <v>18409</v>
      </c>
      <c r="M1045">
        <v>18474</v>
      </c>
      <c r="N1045">
        <v>18550</v>
      </c>
      <c r="O1045">
        <v>18489</v>
      </c>
      <c r="P1045" s="2">
        <v>18627</v>
      </c>
      <c r="Q1045" s="10" t="s">
        <v>3326</v>
      </c>
    </row>
    <row r="1046" spans="1:17" x14ac:dyDescent="0.2">
      <c r="A1046" t="s">
        <v>5513</v>
      </c>
      <c r="B1046">
        <v>21101</v>
      </c>
      <c r="C1046">
        <v>50</v>
      </c>
      <c r="D1046" t="str">
        <f t="shared" si="59"/>
        <v>05000US21101</v>
      </c>
      <c r="E1046" t="s">
        <v>1067</v>
      </c>
      <c r="F1046" t="str">
        <f t="shared" si="60"/>
        <v>Henderson</v>
      </c>
      <c r="G1046" t="str">
        <f t="shared" si="61"/>
        <v>Kentucky</v>
      </c>
      <c r="H1046">
        <v>46250</v>
      </c>
      <c r="I1046">
        <v>46250</v>
      </c>
      <c r="J1046">
        <v>46252</v>
      </c>
      <c r="K1046">
        <v>46367</v>
      </c>
      <c r="L1046">
        <v>46445</v>
      </c>
      <c r="M1046">
        <v>46339</v>
      </c>
      <c r="N1046">
        <v>46387</v>
      </c>
      <c r="O1046">
        <v>46388</v>
      </c>
      <c r="P1046" s="2">
        <v>46253</v>
      </c>
      <c r="Q1046" s="10" t="s">
        <v>3304</v>
      </c>
    </row>
    <row r="1047" spans="1:17" x14ac:dyDescent="0.2">
      <c r="A1047" t="s">
        <v>5514</v>
      </c>
      <c r="B1047">
        <v>21103</v>
      </c>
      <c r="C1047">
        <v>50</v>
      </c>
      <c r="D1047" t="str">
        <f t="shared" si="59"/>
        <v>05000US21103</v>
      </c>
      <c r="E1047" t="s">
        <v>1068</v>
      </c>
      <c r="F1047" t="str">
        <f t="shared" si="60"/>
        <v>Henry</v>
      </c>
      <c r="G1047" t="str">
        <f t="shared" si="61"/>
        <v>Kentucky</v>
      </c>
      <c r="H1047">
        <v>15416</v>
      </c>
      <c r="I1047">
        <v>15414</v>
      </c>
      <c r="J1047">
        <v>15380</v>
      </c>
      <c r="K1047">
        <v>15365</v>
      </c>
      <c r="L1047">
        <v>15325</v>
      </c>
      <c r="M1047">
        <v>15413</v>
      </c>
      <c r="N1047">
        <v>15538</v>
      </c>
      <c r="O1047">
        <v>15544</v>
      </c>
      <c r="P1047" s="2">
        <v>15818</v>
      </c>
      <c r="Q1047" s="10" t="s">
        <v>3304</v>
      </c>
    </row>
    <row r="1048" spans="1:17" x14ac:dyDescent="0.2">
      <c r="A1048" t="s">
        <v>5515</v>
      </c>
      <c r="B1048">
        <v>21105</v>
      </c>
      <c r="C1048">
        <v>50</v>
      </c>
      <c r="D1048" t="str">
        <f t="shared" si="59"/>
        <v>05000US21105</v>
      </c>
      <c r="E1048" t="s">
        <v>1069</v>
      </c>
      <c r="F1048" t="str">
        <f t="shared" si="60"/>
        <v>Hickman</v>
      </c>
      <c r="G1048" t="str">
        <f t="shared" si="61"/>
        <v>Kentucky</v>
      </c>
      <c r="H1048">
        <v>4902</v>
      </c>
      <c r="I1048">
        <v>4902</v>
      </c>
      <c r="J1048">
        <v>4868</v>
      </c>
      <c r="K1048">
        <v>4813</v>
      </c>
      <c r="L1048">
        <v>4751</v>
      </c>
      <c r="M1048">
        <v>4726</v>
      </c>
      <c r="N1048">
        <v>4710</v>
      </c>
      <c r="O1048">
        <v>4642</v>
      </c>
      <c r="P1048" s="2">
        <v>4627</v>
      </c>
      <c r="Q1048" s="10" t="s">
        <v>3310</v>
      </c>
    </row>
    <row r="1049" spans="1:17" x14ac:dyDescent="0.2">
      <c r="A1049" t="s">
        <v>5516</v>
      </c>
      <c r="B1049">
        <v>21107</v>
      </c>
      <c r="C1049">
        <v>50</v>
      </c>
      <c r="D1049" t="str">
        <f t="shared" si="59"/>
        <v>05000US21107</v>
      </c>
      <c r="E1049" t="s">
        <v>1070</v>
      </c>
      <c r="F1049" t="str">
        <f t="shared" si="60"/>
        <v>Hopkins</v>
      </c>
      <c r="G1049" t="str">
        <f t="shared" si="61"/>
        <v>Kentucky</v>
      </c>
      <c r="H1049">
        <v>46920</v>
      </c>
      <c r="I1049">
        <v>46920</v>
      </c>
      <c r="J1049">
        <v>46862</v>
      </c>
      <c r="K1049">
        <v>46879</v>
      </c>
      <c r="L1049">
        <v>46707</v>
      </c>
      <c r="M1049">
        <v>46560</v>
      </c>
      <c r="N1049">
        <v>46341</v>
      </c>
      <c r="O1049">
        <v>46281</v>
      </c>
      <c r="P1049" s="2">
        <v>45904</v>
      </c>
      <c r="Q1049" s="10" t="s">
        <v>3304</v>
      </c>
    </row>
    <row r="1050" spans="1:17" x14ac:dyDescent="0.2">
      <c r="A1050" t="s">
        <v>5517</v>
      </c>
      <c r="B1050">
        <v>21109</v>
      </c>
      <c r="C1050">
        <v>50</v>
      </c>
      <c r="D1050" t="str">
        <f t="shared" si="59"/>
        <v>05000US21109</v>
      </c>
      <c r="E1050" t="s">
        <v>1071</v>
      </c>
      <c r="F1050" t="str">
        <f t="shared" si="60"/>
        <v>Jackson</v>
      </c>
      <c r="G1050" t="str">
        <f t="shared" si="61"/>
        <v>Kentucky</v>
      </c>
      <c r="H1050">
        <v>13494</v>
      </c>
      <c r="I1050">
        <v>13494</v>
      </c>
      <c r="J1050">
        <v>13497</v>
      </c>
      <c r="K1050">
        <v>13409</v>
      </c>
      <c r="L1050">
        <v>13315</v>
      </c>
      <c r="M1050">
        <v>13416</v>
      </c>
      <c r="N1050">
        <v>13340</v>
      </c>
      <c r="O1050">
        <v>13346</v>
      </c>
      <c r="P1050" s="2">
        <v>13368</v>
      </c>
      <c r="Q1050" s="4" t="s">
        <v>3311</v>
      </c>
    </row>
    <row r="1051" spans="1:17" x14ac:dyDescent="0.2">
      <c r="A1051" t="s">
        <v>5518</v>
      </c>
      <c r="B1051">
        <v>21111</v>
      </c>
      <c r="C1051">
        <v>50</v>
      </c>
      <c r="D1051" t="str">
        <f t="shared" si="59"/>
        <v>05000US21111</v>
      </c>
      <c r="E1051" t="s">
        <v>1072</v>
      </c>
      <c r="F1051" t="str">
        <f t="shared" si="60"/>
        <v>Jefferson</v>
      </c>
      <c r="G1051" t="str">
        <f t="shared" si="61"/>
        <v>Kentucky</v>
      </c>
      <c r="H1051">
        <v>741096</v>
      </c>
      <c r="I1051">
        <v>741106</v>
      </c>
      <c r="J1051">
        <v>742277</v>
      </c>
      <c r="K1051">
        <v>746240</v>
      </c>
      <c r="L1051">
        <v>751342</v>
      </c>
      <c r="M1051">
        <v>757715</v>
      </c>
      <c r="N1051">
        <v>760703</v>
      </c>
      <c r="O1051">
        <v>763509</v>
      </c>
      <c r="P1051" s="2">
        <v>765352</v>
      </c>
      <c r="Q1051" s="10" t="s">
        <v>3304</v>
      </c>
    </row>
    <row r="1052" spans="1:17" x14ac:dyDescent="0.2">
      <c r="A1052" t="s">
        <v>5519</v>
      </c>
      <c r="B1052">
        <v>21113</v>
      </c>
      <c r="C1052">
        <v>50</v>
      </c>
      <c r="D1052" t="str">
        <f t="shared" si="59"/>
        <v>05000US21113</v>
      </c>
      <c r="E1052" t="s">
        <v>1073</v>
      </c>
      <c r="F1052" t="str">
        <f t="shared" si="60"/>
        <v>Jessamine</v>
      </c>
      <c r="G1052" t="str">
        <f t="shared" si="61"/>
        <v>Kentucky</v>
      </c>
      <c r="H1052">
        <v>48586</v>
      </c>
      <c r="I1052">
        <v>48584</v>
      </c>
      <c r="J1052">
        <v>48712</v>
      </c>
      <c r="K1052">
        <v>48969</v>
      </c>
      <c r="L1052">
        <v>49550</v>
      </c>
      <c r="M1052">
        <v>50222</v>
      </c>
      <c r="N1052">
        <v>51008</v>
      </c>
      <c r="O1052">
        <v>51936</v>
      </c>
      <c r="P1052" s="2">
        <v>52357</v>
      </c>
      <c r="Q1052" s="10" t="s">
        <v>3304</v>
      </c>
    </row>
    <row r="1053" spans="1:17" x14ac:dyDescent="0.2">
      <c r="A1053" t="s">
        <v>5520</v>
      </c>
      <c r="B1053">
        <v>21115</v>
      </c>
      <c r="C1053">
        <v>50</v>
      </c>
      <c r="D1053" t="str">
        <f t="shared" si="59"/>
        <v>05000US21115</v>
      </c>
      <c r="E1053" t="s">
        <v>1074</v>
      </c>
      <c r="F1053" t="str">
        <f t="shared" si="60"/>
        <v>Johnson</v>
      </c>
      <c r="G1053" t="str">
        <f t="shared" si="61"/>
        <v>Kentucky</v>
      </c>
      <c r="H1053">
        <v>23356</v>
      </c>
      <c r="I1053">
        <v>23358</v>
      </c>
      <c r="J1053">
        <v>23397</v>
      </c>
      <c r="K1053">
        <v>23448</v>
      </c>
      <c r="L1053">
        <v>23441</v>
      </c>
      <c r="M1053">
        <v>23486</v>
      </c>
      <c r="N1053">
        <v>23283</v>
      </c>
      <c r="O1053">
        <v>23212</v>
      </c>
      <c r="P1053" s="2">
        <v>22978</v>
      </c>
      <c r="Q1053" s="10" t="s">
        <v>3304</v>
      </c>
    </row>
    <row r="1054" spans="1:17" x14ac:dyDescent="0.2">
      <c r="A1054" t="s">
        <v>5521</v>
      </c>
      <c r="B1054">
        <v>21117</v>
      </c>
      <c r="C1054">
        <v>50</v>
      </c>
      <c r="D1054" t="str">
        <f t="shared" si="59"/>
        <v>05000US21117</v>
      </c>
      <c r="E1054" t="s">
        <v>1075</v>
      </c>
      <c r="F1054" t="str">
        <f t="shared" si="60"/>
        <v>Kenton</v>
      </c>
      <c r="G1054" t="str">
        <f t="shared" si="61"/>
        <v>Kentucky</v>
      </c>
      <c r="H1054">
        <v>159720</v>
      </c>
      <c r="I1054">
        <v>159713</v>
      </c>
      <c r="J1054">
        <v>159999</v>
      </c>
      <c r="K1054">
        <v>160401</v>
      </c>
      <c r="L1054">
        <v>161297</v>
      </c>
      <c r="M1054">
        <v>162918</v>
      </c>
      <c r="N1054">
        <v>163463</v>
      </c>
      <c r="O1054">
        <v>164342</v>
      </c>
      <c r="P1054" s="2">
        <v>164945</v>
      </c>
      <c r="Q1054" s="10" t="s">
        <v>3304</v>
      </c>
    </row>
    <row r="1055" spans="1:17" x14ac:dyDescent="0.2">
      <c r="A1055" t="s">
        <v>5522</v>
      </c>
      <c r="B1055">
        <v>21119</v>
      </c>
      <c r="C1055">
        <v>50</v>
      </c>
      <c r="D1055" t="str">
        <f t="shared" si="59"/>
        <v>05000US21119</v>
      </c>
      <c r="E1055" t="s">
        <v>1076</v>
      </c>
      <c r="F1055" t="str">
        <f t="shared" si="60"/>
        <v>Knott</v>
      </c>
      <c r="G1055" t="str">
        <f t="shared" si="61"/>
        <v>Kentucky</v>
      </c>
      <c r="H1055">
        <v>16346</v>
      </c>
      <c r="I1055">
        <v>16346</v>
      </c>
      <c r="J1055">
        <v>16330</v>
      </c>
      <c r="K1055">
        <v>16293</v>
      </c>
      <c r="L1055">
        <v>16124</v>
      </c>
      <c r="M1055">
        <v>16097</v>
      </c>
      <c r="N1055">
        <v>15955</v>
      </c>
      <c r="O1055">
        <v>15700</v>
      </c>
      <c r="P1055" s="2">
        <v>15544</v>
      </c>
      <c r="Q1055" s="10" t="s">
        <v>3311</v>
      </c>
    </row>
    <row r="1056" spans="1:17" x14ac:dyDescent="0.2">
      <c r="A1056" t="s">
        <v>5523</v>
      </c>
      <c r="B1056">
        <v>21121</v>
      </c>
      <c r="C1056">
        <v>50</v>
      </c>
      <c r="D1056" t="str">
        <f t="shared" si="59"/>
        <v>05000US21121</v>
      </c>
      <c r="E1056" t="s">
        <v>1077</v>
      </c>
      <c r="F1056" t="str">
        <f t="shared" si="60"/>
        <v>Knox</v>
      </c>
      <c r="G1056" t="str">
        <f t="shared" si="61"/>
        <v>Kentucky</v>
      </c>
      <c r="H1056">
        <v>31883</v>
      </c>
      <c r="I1056">
        <v>31883</v>
      </c>
      <c r="J1056">
        <v>31860</v>
      </c>
      <c r="K1056">
        <v>32086</v>
      </c>
      <c r="L1056">
        <v>31741</v>
      </c>
      <c r="M1056">
        <v>31867</v>
      </c>
      <c r="N1056">
        <v>31735</v>
      </c>
      <c r="O1056">
        <v>31668</v>
      </c>
      <c r="P1056" s="2">
        <v>31687</v>
      </c>
      <c r="Q1056" s="10" t="s">
        <v>3311</v>
      </c>
    </row>
    <row r="1057" spans="1:20" x14ac:dyDescent="0.2">
      <c r="A1057" t="s">
        <v>5524</v>
      </c>
      <c r="B1057">
        <v>21123</v>
      </c>
      <c r="C1057">
        <v>50</v>
      </c>
      <c r="D1057" t="str">
        <f t="shared" si="59"/>
        <v>05000US21123</v>
      </c>
      <c r="E1057" t="s">
        <v>1078</v>
      </c>
      <c r="F1057" t="str">
        <f t="shared" si="60"/>
        <v>Larue</v>
      </c>
      <c r="G1057" t="str">
        <f t="shared" si="61"/>
        <v>Kentucky</v>
      </c>
      <c r="H1057">
        <v>14193</v>
      </c>
      <c r="I1057">
        <v>14193</v>
      </c>
      <c r="J1057">
        <v>14192</v>
      </c>
      <c r="K1057">
        <v>14203</v>
      </c>
      <c r="L1057">
        <v>14093</v>
      </c>
      <c r="M1057">
        <v>14081</v>
      </c>
      <c r="N1057">
        <v>14171</v>
      </c>
      <c r="O1057">
        <v>14193</v>
      </c>
      <c r="P1057" s="2">
        <v>14096</v>
      </c>
      <c r="Q1057" s="10" t="s">
        <v>3304</v>
      </c>
    </row>
    <row r="1058" spans="1:20" x14ac:dyDescent="0.2">
      <c r="A1058" t="s">
        <v>5525</v>
      </c>
      <c r="B1058">
        <v>21125</v>
      </c>
      <c r="C1058">
        <v>50</v>
      </c>
      <c r="D1058" t="str">
        <f t="shared" si="59"/>
        <v>05000US21125</v>
      </c>
      <c r="E1058" t="s">
        <v>1079</v>
      </c>
      <c r="F1058" t="str">
        <f t="shared" si="60"/>
        <v>Laurel</v>
      </c>
      <c r="G1058" t="str">
        <f t="shared" si="61"/>
        <v>Kentucky</v>
      </c>
      <c r="H1058">
        <v>58849</v>
      </c>
      <c r="I1058">
        <v>58849</v>
      </c>
      <c r="J1058">
        <v>58990</v>
      </c>
      <c r="K1058">
        <v>59368</v>
      </c>
      <c r="L1058">
        <v>59603</v>
      </c>
      <c r="M1058">
        <v>59747</v>
      </c>
      <c r="N1058">
        <v>60048</v>
      </c>
      <c r="O1058">
        <v>60101</v>
      </c>
      <c r="P1058" s="2">
        <v>60250</v>
      </c>
      <c r="Q1058" s="10" t="s">
        <v>3326</v>
      </c>
    </row>
    <row r="1059" spans="1:20" x14ac:dyDescent="0.2">
      <c r="A1059" t="s">
        <v>5526</v>
      </c>
      <c r="B1059">
        <v>21127</v>
      </c>
      <c r="C1059">
        <v>50</v>
      </c>
      <c r="D1059" t="str">
        <f t="shared" si="59"/>
        <v>05000US21127</v>
      </c>
      <c r="E1059" t="s">
        <v>1080</v>
      </c>
      <c r="F1059" t="str">
        <f t="shared" si="60"/>
        <v>Lawrence</v>
      </c>
      <c r="G1059" t="str">
        <f t="shared" si="61"/>
        <v>Kentucky</v>
      </c>
      <c r="H1059">
        <v>15860</v>
      </c>
      <c r="I1059">
        <v>15858</v>
      </c>
      <c r="J1059">
        <v>15882</v>
      </c>
      <c r="K1059">
        <v>15908</v>
      </c>
      <c r="L1059">
        <v>15846</v>
      </c>
      <c r="M1059">
        <v>15869</v>
      </c>
      <c r="N1059">
        <v>15880</v>
      </c>
      <c r="O1059">
        <v>15893</v>
      </c>
      <c r="P1059" s="2">
        <v>15863</v>
      </c>
      <c r="Q1059" s="10" t="s">
        <v>3304</v>
      </c>
    </row>
    <row r="1060" spans="1:20" x14ac:dyDescent="0.2">
      <c r="A1060" t="s">
        <v>5527</v>
      </c>
      <c r="B1060">
        <v>21129</v>
      </c>
      <c r="C1060">
        <v>50</v>
      </c>
      <c r="D1060" t="str">
        <f t="shared" si="59"/>
        <v>05000US21129</v>
      </c>
      <c r="E1060" t="s">
        <v>1081</v>
      </c>
      <c r="F1060" t="str">
        <f t="shared" si="60"/>
        <v>Lee</v>
      </c>
      <c r="G1060" t="str">
        <f t="shared" si="61"/>
        <v>Kentucky</v>
      </c>
      <c r="H1060">
        <v>7887</v>
      </c>
      <c r="I1060">
        <v>7889</v>
      </c>
      <c r="J1060">
        <v>7707</v>
      </c>
      <c r="K1060">
        <v>7691</v>
      </c>
      <c r="L1060">
        <v>7551</v>
      </c>
      <c r="M1060">
        <v>6838</v>
      </c>
      <c r="N1060">
        <v>6774</v>
      </c>
      <c r="O1060">
        <v>6737</v>
      </c>
      <c r="P1060" s="2">
        <v>6580</v>
      </c>
      <c r="Q1060" s="10" t="s">
        <v>3304</v>
      </c>
      <c r="S1060" s="2"/>
    </row>
    <row r="1061" spans="1:20" x14ac:dyDescent="0.2">
      <c r="A1061" t="s">
        <v>5528</v>
      </c>
      <c r="B1061">
        <v>21131</v>
      </c>
      <c r="C1061">
        <v>50</v>
      </c>
      <c r="D1061" t="str">
        <f t="shared" si="59"/>
        <v>05000US21131</v>
      </c>
      <c r="E1061" t="s">
        <v>1082</v>
      </c>
      <c r="F1061" t="str">
        <f t="shared" si="60"/>
        <v>Leslie</v>
      </c>
      <c r="G1061" t="str">
        <f t="shared" si="61"/>
        <v>Kentucky</v>
      </c>
      <c r="H1061">
        <v>11310</v>
      </c>
      <c r="I1061">
        <v>11310</v>
      </c>
      <c r="J1061">
        <v>11286</v>
      </c>
      <c r="K1061">
        <v>11281</v>
      </c>
      <c r="L1061">
        <v>11170</v>
      </c>
      <c r="M1061">
        <v>11036</v>
      </c>
      <c r="N1061">
        <v>10892</v>
      </c>
      <c r="O1061">
        <v>10707</v>
      </c>
      <c r="P1061" s="2">
        <v>10538</v>
      </c>
      <c r="Q1061" s="10" t="s">
        <v>3311</v>
      </c>
      <c r="S1061" s="2"/>
    </row>
    <row r="1062" spans="1:20" x14ac:dyDescent="0.2">
      <c r="A1062" t="s">
        <v>5529</v>
      </c>
      <c r="B1062">
        <v>21133</v>
      </c>
      <c r="C1062">
        <v>50</v>
      </c>
      <c r="D1062" t="str">
        <f t="shared" si="59"/>
        <v>05000US21133</v>
      </c>
      <c r="E1062" t="s">
        <v>1083</v>
      </c>
      <c r="F1062" t="str">
        <f t="shared" si="60"/>
        <v>Letcher</v>
      </c>
      <c r="G1062" t="str">
        <f t="shared" si="61"/>
        <v>Kentucky</v>
      </c>
      <c r="H1062">
        <v>24519</v>
      </c>
      <c r="I1062">
        <v>24519</v>
      </c>
      <c r="J1062">
        <v>24550</v>
      </c>
      <c r="K1062">
        <v>24432</v>
      </c>
      <c r="L1062">
        <v>24039</v>
      </c>
      <c r="M1062">
        <v>23588</v>
      </c>
      <c r="N1062">
        <v>23417</v>
      </c>
      <c r="O1062">
        <v>23091</v>
      </c>
      <c r="P1062" s="2">
        <v>22773</v>
      </c>
      <c r="Q1062" s="10" t="s">
        <v>3311</v>
      </c>
      <c r="S1062" s="2"/>
    </row>
    <row r="1063" spans="1:20" x14ac:dyDescent="0.2">
      <c r="A1063" t="s">
        <v>5530</v>
      </c>
      <c r="B1063">
        <v>21135</v>
      </c>
      <c r="C1063">
        <v>50</v>
      </c>
      <c r="D1063" t="str">
        <f t="shared" si="59"/>
        <v>05000US21135</v>
      </c>
      <c r="E1063" t="s">
        <v>1084</v>
      </c>
      <c r="F1063" t="str">
        <f t="shared" si="60"/>
        <v>Lewis</v>
      </c>
      <c r="G1063" t="str">
        <f t="shared" si="61"/>
        <v>Kentucky</v>
      </c>
      <c r="H1063">
        <v>13870</v>
      </c>
      <c r="I1063">
        <v>13872</v>
      </c>
      <c r="J1063">
        <v>13832</v>
      </c>
      <c r="K1063">
        <v>13806</v>
      </c>
      <c r="L1063">
        <v>13754</v>
      </c>
      <c r="M1063">
        <v>13698</v>
      </c>
      <c r="N1063">
        <v>13760</v>
      </c>
      <c r="O1063">
        <v>13576</v>
      </c>
      <c r="P1063" s="2">
        <v>13442</v>
      </c>
      <c r="Q1063" s="10" t="s">
        <v>3304</v>
      </c>
      <c r="S1063" s="2"/>
    </row>
    <row r="1064" spans="1:20" x14ac:dyDescent="0.2">
      <c r="A1064" t="s">
        <v>5531</v>
      </c>
      <c r="B1064">
        <v>21137</v>
      </c>
      <c r="C1064">
        <v>50</v>
      </c>
      <c r="D1064" t="str">
        <f t="shared" si="59"/>
        <v>05000US21137</v>
      </c>
      <c r="E1064" t="s">
        <v>1085</v>
      </c>
      <c r="F1064" t="str">
        <f t="shared" si="60"/>
        <v>Lincoln</v>
      </c>
      <c r="G1064" t="str">
        <f t="shared" si="61"/>
        <v>Kentucky</v>
      </c>
      <c r="H1064">
        <v>24742</v>
      </c>
      <c r="I1064">
        <v>24754</v>
      </c>
      <c r="J1064">
        <v>24751</v>
      </c>
      <c r="K1064">
        <v>24721</v>
      </c>
      <c r="L1064">
        <v>24431</v>
      </c>
      <c r="M1064">
        <v>24463</v>
      </c>
      <c r="N1064">
        <v>24464</v>
      </c>
      <c r="O1064">
        <v>24388</v>
      </c>
      <c r="P1064" s="2">
        <v>24372</v>
      </c>
      <c r="Q1064" s="10" t="s">
        <v>3326</v>
      </c>
      <c r="S1064" s="2"/>
    </row>
    <row r="1065" spans="1:20" x14ac:dyDescent="0.2">
      <c r="A1065" t="s">
        <v>5532</v>
      </c>
      <c r="B1065">
        <v>21139</v>
      </c>
      <c r="C1065">
        <v>50</v>
      </c>
      <c r="D1065" t="str">
        <f t="shared" si="59"/>
        <v>05000US21139</v>
      </c>
      <c r="E1065" t="s">
        <v>1086</v>
      </c>
      <c r="F1065" t="str">
        <f t="shared" si="60"/>
        <v>Livingston</v>
      </c>
      <c r="G1065" t="str">
        <f t="shared" si="61"/>
        <v>Kentucky</v>
      </c>
      <c r="H1065">
        <v>9519</v>
      </c>
      <c r="I1065">
        <v>9519</v>
      </c>
      <c r="J1065">
        <v>9536</v>
      </c>
      <c r="K1065">
        <v>9501</v>
      </c>
      <c r="L1065">
        <v>9448</v>
      </c>
      <c r="M1065">
        <v>9362</v>
      </c>
      <c r="N1065">
        <v>9361</v>
      </c>
      <c r="O1065">
        <v>9324</v>
      </c>
      <c r="P1065" s="2">
        <v>9269</v>
      </c>
      <c r="Q1065" s="10" t="s">
        <v>3304</v>
      </c>
      <c r="S1065" s="3"/>
      <c r="T1065" s="2"/>
    </row>
    <row r="1066" spans="1:20" x14ac:dyDescent="0.2">
      <c r="A1066" t="s">
        <v>5533</v>
      </c>
      <c r="B1066">
        <v>21141</v>
      </c>
      <c r="C1066">
        <v>50</v>
      </c>
      <c r="D1066" t="str">
        <f t="shared" si="59"/>
        <v>05000US21141</v>
      </c>
      <c r="E1066" t="s">
        <v>1087</v>
      </c>
      <c r="F1066" t="str">
        <f t="shared" si="60"/>
        <v>Logan</v>
      </c>
      <c r="G1066" t="str">
        <f t="shared" si="61"/>
        <v>Kentucky</v>
      </c>
      <c r="H1066">
        <v>26835</v>
      </c>
      <c r="I1066">
        <v>26835</v>
      </c>
      <c r="J1066">
        <v>26845</v>
      </c>
      <c r="K1066">
        <v>26814</v>
      </c>
      <c r="L1066">
        <v>26682</v>
      </c>
      <c r="M1066">
        <v>26958</v>
      </c>
      <c r="N1066">
        <v>26815</v>
      </c>
      <c r="O1066">
        <v>26739</v>
      </c>
      <c r="P1066" s="2">
        <v>26593</v>
      </c>
      <c r="Q1066" s="10" t="s">
        <v>3326</v>
      </c>
    </row>
    <row r="1067" spans="1:20" x14ac:dyDescent="0.2">
      <c r="A1067" t="s">
        <v>5534</v>
      </c>
      <c r="B1067">
        <v>21143</v>
      </c>
      <c r="C1067">
        <v>50</v>
      </c>
      <c r="D1067" t="str">
        <f t="shared" si="59"/>
        <v>05000US21143</v>
      </c>
      <c r="E1067" t="s">
        <v>1088</v>
      </c>
      <c r="F1067" t="str">
        <f t="shared" si="60"/>
        <v>Lyon</v>
      </c>
      <c r="G1067" t="str">
        <f t="shared" si="61"/>
        <v>Kentucky</v>
      </c>
      <c r="H1067">
        <v>8314</v>
      </c>
      <c r="I1067">
        <v>8319</v>
      </c>
      <c r="J1067">
        <v>8315</v>
      </c>
      <c r="K1067">
        <v>8425</v>
      </c>
      <c r="L1067">
        <v>8440</v>
      </c>
      <c r="M1067">
        <v>8448</v>
      </c>
      <c r="N1067">
        <v>8379</v>
      </c>
      <c r="O1067">
        <v>8289</v>
      </c>
      <c r="P1067" s="2">
        <v>8069</v>
      </c>
      <c r="Q1067" s="10" t="s">
        <v>3304</v>
      </c>
    </row>
    <row r="1068" spans="1:20" x14ac:dyDescent="0.2">
      <c r="A1068" t="s">
        <v>5535</v>
      </c>
      <c r="B1068">
        <v>21145</v>
      </c>
      <c r="C1068">
        <v>50</v>
      </c>
      <c r="D1068" t="str">
        <f t="shared" si="59"/>
        <v>05000US21145</v>
      </c>
      <c r="E1068" t="s">
        <v>1089</v>
      </c>
      <c r="F1068" t="str">
        <f t="shared" si="60"/>
        <v>McCracken</v>
      </c>
      <c r="G1068" t="str">
        <f t="shared" si="61"/>
        <v>Kentucky</v>
      </c>
      <c r="H1068">
        <v>65565</v>
      </c>
      <c r="I1068">
        <v>65565</v>
      </c>
      <c r="J1068">
        <v>65532</v>
      </c>
      <c r="K1068">
        <v>65779</v>
      </c>
      <c r="L1068">
        <v>65635</v>
      </c>
      <c r="M1068">
        <v>65368</v>
      </c>
      <c r="N1068">
        <v>65324</v>
      </c>
      <c r="O1068">
        <v>64973</v>
      </c>
      <c r="P1068" s="2">
        <v>65162</v>
      </c>
      <c r="Q1068" s="10" t="s">
        <v>3304</v>
      </c>
    </row>
    <row r="1069" spans="1:20" x14ac:dyDescent="0.2">
      <c r="A1069" t="s">
        <v>5536</v>
      </c>
      <c r="B1069">
        <v>21147</v>
      </c>
      <c r="C1069">
        <v>50</v>
      </c>
      <c r="D1069" t="str">
        <f t="shared" si="59"/>
        <v>05000US21147</v>
      </c>
      <c r="E1069" t="s">
        <v>1090</v>
      </c>
      <c r="F1069" t="str">
        <f t="shared" si="60"/>
        <v>McCreary</v>
      </c>
      <c r="G1069" t="str">
        <f t="shared" si="61"/>
        <v>Kentucky</v>
      </c>
      <c r="H1069">
        <v>18306</v>
      </c>
      <c r="I1069">
        <v>18306</v>
      </c>
      <c r="J1069">
        <v>18290</v>
      </c>
      <c r="K1069">
        <v>18276</v>
      </c>
      <c r="L1069">
        <v>18058</v>
      </c>
      <c r="M1069">
        <v>17927</v>
      </c>
      <c r="N1069">
        <v>17892</v>
      </c>
      <c r="O1069">
        <v>17861</v>
      </c>
      <c r="P1069" s="2">
        <v>17511</v>
      </c>
      <c r="Q1069" s="10" t="s">
        <v>3311</v>
      </c>
    </row>
    <row r="1070" spans="1:20" x14ac:dyDescent="0.2">
      <c r="A1070" t="s">
        <v>5537</v>
      </c>
      <c r="B1070">
        <v>21149</v>
      </c>
      <c r="C1070">
        <v>50</v>
      </c>
      <c r="D1070" t="str">
        <f t="shared" si="59"/>
        <v>05000US21149</v>
      </c>
      <c r="E1070" t="s">
        <v>1091</v>
      </c>
      <c r="F1070" t="str">
        <f t="shared" si="60"/>
        <v>McLean</v>
      </c>
      <c r="G1070" t="str">
        <f t="shared" si="61"/>
        <v>Kentucky</v>
      </c>
      <c r="H1070">
        <v>9531</v>
      </c>
      <c r="I1070">
        <v>9531</v>
      </c>
      <c r="J1070">
        <v>9513</v>
      </c>
      <c r="K1070">
        <v>9528</v>
      </c>
      <c r="L1070">
        <v>9526</v>
      </c>
      <c r="M1070">
        <v>9499</v>
      </c>
      <c r="N1070">
        <v>9466</v>
      </c>
      <c r="O1070">
        <v>9496</v>
      </c>
      <c r="P1070" s="2">
        <v>9475</v>
      </c>
      <c r="Q1070" s="10" t="s">
        <v>3304</v>
      </c>
    </row>
    <row r="1071" spans="1:20" x14ac:dyDescent="0.2">
      <c r="A1071" t="s">
        <v>5538</v>
      </c>
      <c r="B1071">
        <v>21151</v>
      </c>
      <c r="C1071">
        <v>50</v>
      </c>
      <c r="D1071" t="str">
        <f t="shared" si="59"/>
        <v>05000US21151</v>
      </c>
      <c r="E1071" t="s">
        <v>1092</v>
      </c>
      <c r="F1071" t="str">
        <f t="shared" si="60"/>
        <v>Madison</v>
      </c>
      <c r="G1071" t="str">
        <f t="shared" si="61"/>
        <v>Kentucky</v>
      </c>
      <c r="H1071">
        <v>82916</v>
      </c>
      <c r="I1071">
        <v>82916</v>
      </c>
      <c r="J1071">
        <v>83485</v>
      </c>
      <c r="K1071">
        <v>84842</v>
      </c>
      <c r="L1071">
        <v>85517</v>
      </c>
      <c r="M1071">
        <v>86062</v>
      </c>
      <c r="N1071">
        <v>87218</v>
      </c>
      <c r="O1071">
        <v>88276</v>
      </c>
      <c r="P1071" s="2">
        <v>89547</v>
      </c>
      <c r="Q1071" s="10" t="s">
        <v>3304</v>
      </c>
    </row>
    <row r="1072" spans="1:20" x14ac:dyDescent="0.2">
      <c r="A1072" t="s">
        <v>5539</v>
      </c>
      <c r="B1072">
        <v>21153</v>
      </c>
      <c r="C1072">
        <v>50</v>
      </c>
      <c r="D1072" t="str">
        <f t="shared" si="59"/>
        <v>05000US21153</v>
      </c>
      <c r="E1072" t="s">
        <v>1093</v>
      </c>
      <c r="F1072" t="str">
        <f t="shared" si="60"/>
        <v>Magoffin</v>
      </c>
      <c r="G1072" t="str">
        <f t="shared" si="61"/>
        <v>Kentucky</v>
      </c>
      <c r="H1072">
        <v>13333</v>
      </c>
      <c r="I1072">
        <v>13333</v>
      </c>
      <c r="J1072">
        <v>13304</v>
      </c>
      <c r="K1072">
        <v>13213</v>
      </c>
      <c r="L1072">
        <v>13050</v>
      </c>
      <c r="M1072">
        <v>12935</v>
      </c>
      <c r="N1072">
        <v>12970</v>
      </c>
      <c r="O1072">
        <v>12794</v>
      </c>
      <c r="P1072" s="2">
        <v>12684</v>
      </c>
      <c r="Q1072" s="10" t="s">
        <v>3304</v>
      </c>
    </row>
    <row r="1073" spans="1:17" x14ac:dyDescent="0.2">
      <c r="A1073" t="s">
        <v>5540</v>
      </c>
      <c r="B1073">
        <v>21155</v>
      </c>
      <c r="C1073">
        <v>50</v>
      </c>
      <c r="D1073" t="str">
        <f t="shared" si="59"/>
        <v>05000US21155</v>
      </c>
      <c r="E1073" t="s">
        <v>1094</v>
      </c>
      <c r="F1073" t="str">
        <f t="shared" si="60"/>
        <v>Marion</v>
      </c>
      <c r="G1073" t="str">
        <f t="shared" si="61"/>
        <v>Kentucky</v>
      </c>
      <c r="H1073">
        <v>19820</v>
      </c>
      <c r="I1073">
        <v>19820</v>
      </c>
      <c r="J1073">
        <v>19816</v>
      </c>
      <c r="K1073">
        <v>20037</v>
      </c>
      <c r="L1073">
        <v>19974</v>
      </c>
      <c r="M1073">
        <v>19940</v>
      </c>
      <c r="N1073">
        <v>19101</v>
      </c>
      <c r="O1073">
        <v>19263</v>
      </c>
      <c r="P1073" s="2">
        <v>19205</v>
      </c>
      <c r="Q1073" s="10" t="s">
        <v>3304</v>
      </c>
    </row>
    <row r="1074" spans="1:17" x14ac:dyDescent="0.2">
      <c r="A1074" t="s">
        <v>5541</v>
      </c>
      <c r="B1074">
        <v>21157</v>
      </c>
      <c r="C1074">
        <v>50</v>
      </c>
      <c r="D1074" t="str">
        <f t="shared" si="59"/>
        <v>05000US21157</v>
      </c>
      <c r="E1074" t="s">
        <v>1095</v>
      </c>
      <c r="F1074" t="str">
        <f t="shared" si="60"/>
        <v>Marshall</v>
      </c>
      <c r="G1074" t="str">
        <f t="shared" si="61"/>
        <v>Kentucky</v>
      </c>
      <c r="H1074">
        <v>31448</v>
      </c>
      <c r="I1074">
        <v>31448</v>
      </c>
      <c r="J1074">
        <v>31470</v>
      </c>
      <c r="K1074">
        <v>31284</v>
      </c>
      <c r="L1074">
        <v>31289</v>
      </c>
      <c r="M1074">
        <v>31228</v>
      </c>
      <c r="N1074">
        <v>31072</v>
      </c>
      <c r="O1074">
        <v>31109</v>
      </c>
      <c r="P1074" s="2">
        <v>31365</v>
      </c>
      <c r="Q1074" s="10" t="s">
        <v>3326</v>
      </c>
    </row>
    <row r="1075" spans="1:17" x14ac:dyDescent="0.2">
      <c r="A1075" t="s">
        <v>5542</v>
      </c>
      <c r="B1075">
        <v>21159</v>
      </c>
      <c r="C1075">
        <v>50</v>
      </c>
      <c r="D1075" t="str">
        <f t="shared" si="59"/>
        <v>05000US21159</v>
      </c>
      <c r="E1075" t="s">
        <v>1096</v>
      </c>
      <c r="F1075" t="str">
        <f t="shared" si="60"/>
        <v>Martin</v>
      </c>
      <c r="G1075" t="str">
        <f t="shared" si="61"/>
        <v>Kentucky</v>
      </c>
      <c r="H1075">
        <v>12929</v>
      </c>
      <c r="I1075">
        <v>12929</v>
      </c>
      <c r="J1075">
        <v>12895</v>
      </c>
      <c r="K1075">
        <v>12886</v>
      </c>
      <c r="L1075">
        <v>12788</v>
      </c>
      <c r="M1075">
        <v>12695</v>
      </c>
      <c r="N1075">
        <v>12554</v>
      </c>
      <c r="O1075">
        <v>12352</v>
      </c>
      <c r="P1075" s="2">
        <v>12002</v>
      </c>
      <c r="Q1075" s="10" t="s">
        <v>3311</v>
      </c>
    </row>
    <row r="1076" spans="1:17" x14ac:dyDescent="0.2">
      <c r="A1076" t="s">
        <v>5543</v>
      </c>
      <c r="B1076">
        <v>21161</v>
      </c>
      <c r="C1076">
        <v>50</v>
      </c>
      <c r="D1076" t="str">
        <f t="shared" si="59"/>
        <v>05000US21161</v>
      </c>
      <c r="E1076" t="s">
        <v>1097</v>
      </c>
      <c r="F1076" t="str">
        <f t="shared" si="60"/>
        <v>Mason</v>
      </c>
      <c r="G1076" t="str">
        <f t="shared" si="61"/>
        <v>Kentucky</v>
      </c>
      <c r="H1076">
        <v>17490</v>
      </c>
      <c r="I1076">
        <v>17490</v>
      </c>
      <c r="J1076">
        <v>17500</v>
      </c>
      <c r="K1076">
        <v>17536</v>
      </c>
      <c r="L1076">
        <v>17458</v>
      </c>
      <c r="M1076">
        <v>17298</v>
      </c>
      <c r="N1076">
        <v>17122</v>
      </c>
      <c r="O1076">
        <v>17077</v>
      </c>
      <c r="P1076" s="2">
        <v>17190</v>
      </c>
      <c r="Q1076" s="10" t="s">
        <v>3304</v>
      </c>
    </row>
    <row r="1077" spans="1:17" x14ac:dyDescent="0.2">
      <c r="A1077" t="s">
        <v>5544</v>
      </c>
      <c r="B1077">
        <v>21163</v>
      </c>
      <c r="C1077">
        <v>50</v>
      </c>
      <c r="D1077" t="str">
        <f t="shared" si="59"/>
        <v>05000US21163</v>
      </c>
      <c r="E1077" t="s">
        <v>1098</v>
      </c>
      <c r="F1077" t="str">
        <f t="shared" si="60"/>
        <v>Meade</v>
      </c>
      <c r="G1077" t="str">
        <f t="shared" si="61"/>
        <v>Kentucky</v>
      </c>
      <c r="H1077">
        <v>28602</v>
      </c>
      <c r="I1077">
        <v>28621</v>
      </c>
      <c r="J1077">
        <v>28733</v>
      </c>
      <c r="K1077">
        <v>29685</v>
      </c>
      <c r="L1077">
        <v>29301</v>
      </c>
      <c r="M1077">
        <v>29285</v>
      </c>
      <c r="N1077">
        <v>29189</v>
      </c>
      <c r="O1077">
        <v>27853</v>
      </c>
      <c r="P1077" s="2">
        <v>28126</v>
      </c>
      <c r="Q1077" s="10" t="s">
        <v>3304</v>
      </c>
    </row>
    <row r="1078" spans="1:17" x14ac:dyDescent="0.2">
      <c r="A1078" t="s">
        <v>5545</v>
      </c>
      <c r="B1078">
        <v>21165</v>
      </c>
      <c r="C1078">
        <v>50</v>
      </c>
      <c r="D1078" t="str">
        <f t="shared" si="59"/>
        <v>05000US21165</v>
      </c>
      <c r="E1078" t="s">
        <v>1099</v>
      </c>
      <c r="F1078" t="str">
        <f t="shared" si="60"/>
        <v>Menifee</v>
      </c>
      <c r="G1078" t="str">
        <f t="shared" si="61"/>
        <v>Kentucky</v>
      </c>
      <c r="H1078">
        <v>6306</v>
      </c>
      <c r="I1078">
        <v>6306</v>
      </c>
      <c r="J1078">
        <v>6358</v>
      </c>
      <c r="K1078">
        <v>6410</v>
      </c>
      <c r="L1078">
        <v>6323</v>
      </c>
      <c r="M1078">
        <v>6335</v>
      </c>
      <c r="N1078">
        <v>6295</v>
      </c>
      <c r="O1078">
        <v>6363</v>
      </c>
      <c r="P1078" s="2">
        <v>6408</v>
      </c>
      <c r="Q1078" s="10" t="s">
        <v>3304</v>
      </c>
    </row>
    <row r="1079" spans="1:17" x14ac:dyDescent="0.2">
      <c r="A1079" t="s">
        <v>5546</v>
      </c>
      <c r="B1079">
        <v>21167</v>
      </c>
      <c r="C1079">
        <v>50</v>
      </c>
      <c r="D1079" t="str">
        <f t="shared" si="59"/>
        <v>05000US21167</v>
      </c>
      <c r="E1079" t="s">
        <v>1100</v>
      </c>
      <c r="F1079" t="str">
        <f t="shared" si="60"/>
        <v>Mercer</v>
      </c>
      <c r="G1079" t="str">
        <f t="shared" si="61"/>
        <v>Kentucky</v>
      </c>
      <c r="H1079">
        <v>21331</v>
      </c>
      <c r="I1079">
        <v>21335</v>
      </c>
      <c r="J1079">
        <v>21348</v>
      </c>
      <c r="K1079">
        <v>21284</v>
      </c>
      <c r="L1079">
        <v>21373</v>
      </c>
      <c r="M1079">
        <v>21328</v>
      </c>
      <c r="N1079">
        <v>21431</v>
      </c>
      <c r="O1079">
        <v>21448</v>
      </c>
      <c r="P1079" s="2">
        <v>21477</v>
      </c>
      <c r="Q1079" s="10" t="s">
        <v>3304</v>
      </c>
    </row>
    <row r="1080" spans="1:17" x14ac:dyDescent="0.2">
      <c r="A1080" t="s">
        <v>5547</v>
      </c>
      <c r="B1080">
        <v>21169</v>
      </c>
      <c r="C1080">
        <v>50</v>
      </c>
      <c r="D1080" t="str">
        <f t="shared" si="59"/>
        <v>05000US21169</v>
      </c>
      <c r="E1080" t="s">
        <v>1101</v>
      </c>
      <c r="F1080" t="str">
        <f t="shared" si="60"/>
        <v>Metcalfe</v>
      </c>
      <c r="G1080" t="str">
        <f t="shared" si="61"/>
        <v>Kentucky</v>
      </c>
      <c r="H1080">
        <v>10099</v>
      </c>
      <c r="I1080">
        <v>10099</v>
      </c>
      <c r="J1080">
        <v>10120</v>
      </c>
      <c r="K1080">
        <v>10079</v>
      </c>
      <c r="L1080">
        <v>9999</v>
      </c>
      <c r="M1080">
        <v>9970</v>
      </c>
      <c r="N1080">
        <v>10009</v>
      </c>
      <c r="O1080">
        <v>9920</v>
      </c>
      <c r="P1080" s="2">
        <v>10018</v>
      </c>
      <c r="Q1080" s="10" t="s">
        <v>3326</v>
      </c>
    </row>
    <row r="1081" spans="1:17" x14ac:dyDescent="0.2">
      <c r="A1081" t="s">
        <v>5548</v>
      </c>
      <c r="B1081">
        <v>21171</v>
      </c>
      <c r="C1081">
        <v>50</v>
      </c>
      <c r="D1081" t="str">
        <f t="shared" si="59"/>
        <v>05000US21171</v>
      </c>
      <c r="E1081" t="s">
        <v>1102</v>
      </c>
      <c r="F1081" t="str">
        <f t="shared" si="60"/>
        <v>Monroe</v>
      </c>
      <c r="G1081" t="str">
        <f t="shared" si="61"/>
        <v>Kentucky</v>
      </c>
      <c r="H1081">
        <v>10963</v>
      </c>
      <c r="I1081">
        <v>10963</v>
      </c>
      <c r="J1081">
        <v>10965</v>
      </c>
      <c r="K1081">
        <v>10910</v>
      </c>
      <c r="L1081">
        <v>10844</v>
      </c>
      <c r="M1081">
        <v>10701</v>
      </c>
      <c r="N1081">
        <v>10672</v>
      </c>
      <c r="O1081">
        <v>10653</v>
      </c>
      <c r="P1081" s="2">
        <v>10588</v>
      </c>
      <c r="Q1081" s="10" t="s">
        <v>3326</v>
      </c>
    </row>
    <row r="1082" spans="1:17" x14ac:dyDescent="0.2">
      <c r="A1082" t="s">
        <v>5549</v>
      </c>
      <c r="B1082">
        <v>21173</v>
      </c>
      <c r="C1082">
        <v>50</v>
      </c>
      <c r="D1082" t="str">
        <f t="shared" si="59"/>
        <v>05000US21173</v>
      </c>
      <c r="E1082" t="s">
        <v>1103</v>
      </c>
      <c r="F1082" t="str">
        <f t="shared" si="60"/>
        <v>Montgomery</v>
      </c>
      <c r="G1082" t="str">
        <f t="shared" si="61"/>
        <v>Kentucky</v>
      </c>
      <c r="H1082">
        <v>26499</v>
      </c>
      <c r="I1082">
        <v>26507</v>
      </c>
      <c r="J1082">
        <v>26557</v>
      </c>
      <c r="K1082">
        <v>26761</v>
      </c>
      <c r="L1082">
        <v>26894</v>
      </c>
      <c r="M1082">
        <v>27266</v>
      </c>
      <c r="N1082">
        <v>27391</v>
      </c>
      <c r="O1082">
        <v>27631</v>
      </c>
      <c r="P1082" s="2">
        <v>27771</v>
      </c>
      <c r="Q1082" s="10" t="s">
        <v>3304</v>
      </c>
    </row>
    <row r="1083" spans="1:17" x14ac:dyDescent="0.2">
      <c r="A1083" t="s">
        <v>5550</v>
      </c>
      <c r="B1083">
        <v>21175</v>
      </c>
      <c r="C1083">
        <v>50</v>
      </c>
      <c r="D1083" t="str">
        <f t="shared" si="59"/>
        <v>05000US21175</v>
      </c>
      <c r="E1083" t="s">
        <v>1104</v>
      </c>
      <c r="F1083" t="str">
        <f t="shared" si="60"/>
        <v>Morgan</v>
      </c>
      <c r="G1083" t="str">
        <f t="shared" si="61"/>
        <v>Kentucky</v>
      </c>
      <c r="H1083">
        <v>13923</v>
      </c>
      <c r="I1083">
        <v>13923</v>
      </c>
      <c r="J1083">
        <v>13746</v>
      </c>
      <c r="K1083">
        <v>13723</v>
      </c>
      <c r="L1083">
        <v>13531</v>
      </c>
      <c r="M1083">
        <v>13390</v>
      </c>
      <c r="N1083">
        <v>13382</v>
      </c>
      <c r="O1083">
        <v>13292</v>
      </c>
      <c r="P1083" s="2">
        <v>13298</v>
      </c>
      <c r="Q1083" s="10" t="s">
        <v>3304</v>
      </c>
    </row>
    <row r="1084" spans="1:17" x14ac:dyDescent="0.2">
      <c r="A1084" t="s">
        <v>5551</v>
      </c>
      <c r="B1084">
        <v>21177</v>
      </c>
      <c r="C1084">
        <v>50</v>
      </c>
      <c r="D1084" t="str">
        <f t="shared" si="59"/>
        <v>05000US21177</v>
      </c>
      <c r="E1084" t="s">
        <v>1105</v>
      </c>
      <c r="F1084" t="str">
        <f t="shared" si="60"/>
        <v>Muhlenberg</v>
      </c>
      <c r="G1084" t="str">
        <f t="shared" si="61"/>
        <v>Kentucky</v>
      </c>
      <c r="H1084">
        <v>31499</v>
      </c>
      <c r="I1084">
        <v>31499</v>
      </c>
      <c r="J1084">
        <v>31639</v>
      </c>
      <c r="K1084">
        <v>31522</v>
      </c>
      <c r="L1084">
        <v>31377</v>
      </c>
      <c r="M1084">
        <v>31273</v>
      </c>
      <c r="N1084">
        <v>31254</v>
      </c>
      <c r="O1084">
        <v>31146</v>
      </c>
      <c r="P1084" s="2">
        <v>31028</v>
      </c>
      <c r="Q1084" s="10" t="s">
        <v>3304</v>
      </c>
    </row>
    <row r="1085" spans="1:17" x14ac:dyDescent="0.2">
      <c r="A1085" t="s">
        <v>5552</v>
      </c>
      <c r="B1085">
        <v>21179</v>
      </c>
      <c r="C1085">
        <v>50</v>
      </c>
      <c r="D1085" t="str">
        <f t="shared" si="59"/>
        <v>05000US21179</v>
      </c>
      <c r="E1085" t="s">
        <v>1106</v>
      </c>
      <c r="F1085" t="str">
        <f t="shared" si="60"/>
        <v>Nelson</v>
      </c>
      <c r="G1085" t="str">
        <f t="shared" si="61"/>
        <v>Kentucky</v>
      </c>
      <c r="H1085">
        <v>43437</v>
      </c>
      <c r="I1085">
        <v>43437</v>
      </c>
      <c r="J1085">
        <v>43611</v>
      </c>
      <c r="K1085">
        <v>44022</v>
      </c>
      <c r="L1085">
        <v>44376</v>
      </c>
      <c r="M1085">
        <v>44501</v>
      </c>
      <c r="N1085">
        <v>44820</v>
      </c>
      <c r="O1085">
        <v>45117</v>
      </c>
      <c r="P1085" s="2">
        <v>45559</v>
      </c>
      <c r="Q1085" s="10" t="s">
        <v>3304</v>
      </c>
    </row>
    <row r="1086" spans="1:17" x14ac:dyDescent="0.2">
      <c r="A1086" t="s">
        <v>5553</v>
      </c>
      <c r="B1086">
        <v>21181</v>
      </c>
      <c r="C1086">
        <v>50</v>
      </c>
      <c r="D1086" t="str">
        <f t="shared" si="59"/>
        <v>05000US21181</v>
      </c>
      <c r="E1086" t="s">
        <v>1107</v>
      </c>
      <c r="F1086" t="str">
        <f t="shared" si="60"/>
        <v>Nicholas</v>
      </c>
      <c r="G1086" t="str">
        <f t="shared" si="61"/>
        <v>Kentucky</v>
      </c>
      <c r="H1086">
        <v>7135</v>
      </c>
      <c r="I1086">
        <v>7128</v>
      </c>
      <c r="J1086">
        <v>7123</v>
      </c>
      <c r="K1086">
        <v>7096</v>
      </c>
      <c r="L1086">
        <v>7027</v>
      </c>
      <c r="M1086">
        <v>7034</v>
      </c>
      <c r="N1086">
        <v>7075</v>
      </c>
      <c r="O1086">
        <v>7088</v>
      </c>
      <c r="P1086" s="2">
        <v>7084</v>
      </c>
      <c r="Q1086" s="10" t="s">
        <v>3304</v>
      </c>
    </row>
    <row r="1087" spans="1:17" x14ac:dyDescent="0.2">
      <c r="A1087" t="s">
        <v>5554</v>
      </c>
      <c r="B1087">
        <v>21183</v>
      </c>
      <c r="C1087">
        <v>50</v>
      </c>
      <c r="D1087" t="str">
        <f t="shared" si="59"/>
        <v>05000US21183</v>
      </c>
      <c r="E1087" t="s">
        <v>1108</v>
      </c>
      <c r="F1087" t="str">
        <f t="shared" si="60"/>
        <v>Ohio</v>
      </c>
      <c r="G1087" t="str">
        <f t="shared" si="61"/>
        <v>Kentucky</v>
      </c>
      <c r="H1087">
        <v>23842</v>
      </c>
      <c r="I1087">
        <v>23842</v>
      </c>
      <c r="J1087">
        <v>23847</v>
      </c>
      <c r="K1087">
        <v>24004</v>
      </c>
      <c r="L1087">
        <v>24056</v>
      </c>
      <c r="M1087">
        <v>24047</v>
      </c>
      <c r="N1087">
        <v>24064</v>
      </c>
      <c r="O1087">
        <v>24216</v>
      </c>
      <c r="P1087" s="2">
        <v>24378</v>
      </c>
      <c r="Q1087" s="10" t="s">
        <v>3304</v>
      </c>
    </row>
    <row r="1088" spans="1:17" x14ac:dyDescent="0.2">
      <c r="A1088" t="s">
        <v>5555</v>
      </c>
      <c r="B1088">
        <v>21185</v>
      </c>
      <c r="C1088">
        <v>50</v>
      </c>
      <c r="D1088" t="str">
        <f t="shared" si="59"/>
        <v>05000US21185</v>
      </c>
      <c r="E1088" t="s">
        <v>1109</v>
      </c>
      <c r="F1088" t="str">
        <f t="shared" si="60"/>
        <v>Oldham</v>
      </c>
      <c r="G1088" t="str">
        <f t="shared" si="61"/>
        <v>Kentucky</v>
      </c>
      <c r="H1088">
        <v>60316</v>
      </c>
      <c r="I1088">
        <v>60329</v>
      </c>
      <c r="J1088">
        <v>60425</v>
      </c>
      <c r="K1088">
        <v>60756</v>
      </c>
      <c r="L1088">
        <v>62104</v>
      </c>
      <c r="M1088">
        <v>63059</v>
      </c>
      <c r="N1088">
        <v>64029</v>
      </c>
      <c r="O1088">
        <v>64626</v>
      </c>
      <c r="P1088" s="2">
        <v>65560</v>
      </c>
      <c r="Q1088" s="10" t="s">
        <v>3304</v>
      </c>
    </row>
    <row r="1089" spans="1:19" x14ac:dyDescent="0.2">
      <c r="A1089" t="s">
        <v>5556</v>
      </c>
      <c r="B1089">
        <v>21187</v>
      </c>
      <c r="C1089">
        <v>50</v>
      </c>
      <c r="D1089" t="str">
        <f t="shared" si="59"/>
        <v>05000US21187</v>
      </c>
      <c r="E1089" t="s">
        <v>1110</v>
      </c>
      <c r="F1089" t="str">
        <f t="shared" si="60"/>
        <v>Owen</v>
      </c>
      <c r="G1089" t="str">
        <f t="shared" si="61"/>
        <v>Kentucky</v>
      </c>
      <c r="H1089">
        <v>10841</v>
      </c>
      <c r="I1089">
        <v>10835</v>
      </c>
      <c r="J1089">
        <v>10841</v>
      </c>
      <c r="K1089">
        <v>10817</v>
      </c>
      <c r="L1089">
        <v>10754</v>
      </c>
      <c r="M1089">
        <v>10621</v>
      </c>
      <c r="N1089">
        <v>10638</v>
      </c>
      <c r="O1089">
        <v>10710</v>
      </c>
      <c r="P1089" s="2">
        <v>10642</v>
      </c>
      <c r="Q1089" s="10" t="s">
        <v>3304</v>
      </c>
    </row>
    <row r="1090" spans="1:19" x14ac:dyDescent="0.2">
      <c r="A1090" t="s">
        <v>5557</v>
      </c>
      <c r="B1090">
        <v>21189</v>
      </c>
      <c r="C1090">
        <v>50</v>
      </c>
      <c r="D1090" t="str">
        <f t="shared" si="59"/>
        <v>05000US21189</v>
      </c>
      <c r="E1090" t="s">
        <v>1111</v>
      </c>
      <c r="F1090" t="str">
        <f t="shared" si="60"/>
        <v>Owsley</v>
      </c>
      <c r="G1090" t="str">
        <f t="shared" si="61"/>
        <v>Kentucky</v>
      </c>
      <c r="H1090">
        <v>4755</v>
      </c>
      <c r="I1090">
        <v>4755</v>
      </c>
      <c r="J1090">
        <v>4768</v>
      </c>
      <c r="K1090">
        <v>4823</v>
      </c>
      <c r="L1090">
        <v>4691</v>
      </c>
      <c r="M1090">
        <v>4603</v>
      </c>
      <c r="N1090">
        <v>4505</v>
      </c>
      <c r="O1090">
        <v>4470</v>
      </c>
      <c r="P1090" s="2">
        <v>4491</v>
      </c>
      <c r="Q1090" s="4" t="s">
        <v>3311</v>
      </c>
    </row>
    <row r="1091" spans="1:19" x14ac:dyDescent="0.2">
      <c r="A1091" t="s">
        <v>5558</v>
      </c>
      <c r="B1091">
        <v>21191</v>
      </c>
      <c r="C1091">
        <v>50</v>
      </c>
      <c r="D1091" t="str">
        <f t="shared" ref="D1091:D1154" si="62">_xlfn.CONCAT("05000US",TEXT(B1091,"00000"))</f>
        <v>05000US21191</v>
      </c>
      <c r="E1091" t="s">
        <v>1112</v>
      </c>
      <c r="F1091" t="str">
        <f t="shared" si="60"/>
        <v>Pendleton</v>
      </c>
      <c r="G1091" t="str">
        <f t="shared" si="61"/>
        <v>Kentucky</v>
      </c>
      <c r="H1091">
        <v>14877</v>
      </c>
      <c r="I1091">
        <v>14876</v>
      </c>
      <c r="J1091">
        <v>14902</v>
      </c>
      <c r="K1091">
        <v>14649</v>
      </c>
      <c r="L1091">
        <v>14523</v>
      </c>
      <c r="M1091">
        <v>14539</v>
      </c>
      <c r="N1091">
        <v>14460</v>
      </c>
      <c r="O1091">
        <v>14463</v>
      </c>
      <c r="P1091" s="2">
        <v>14560</v>
      </c>
      <c r="Q1091" s="10" t="s">
        <v>3304</v>
      </c>
    </row>
    <row r="1092" spans="1:19" x14ac:dyDescent="0.2">
      <c r="A1092" t="s">
        <v>5559</v>
      </c>
      <c r="B1092">
        <v>21193</v>
      </c>
      <c r="C1092">
        <v>50</v>
      </c>
      <c r="D1092" t="str">
        <f t="shared" si="62"/>
        <v>05000US21193</v>
      </c>
      <c r="E1092" t="s">
        <v>1113</v>
      </c>
      <c r="F1092" t="str">
        <f t="shared" ref="F1092:F1115" si="63">MID(MID(E1092,1,FIND(",",E1092)-1),1,FIND(" County",MID(E1092,1,FIND(",",E1092)-1))-1)</f>
        <v>Perry</v>
      </c>
      <c r="G1092" t="str">
        <f t="shared" ref="G1092:G1155" si="64">MID(E1092,FIND(",",E1092)+2,9999)</f>
        <v>Kentucky</v>
      </c>
      <c r="H1092">
        <v>28712</v>
      </c>
      <c r="I1092">
        <v>28712</v>
      </c>
      <c r="J1092">
        <v>28694</v>
      </c>
      <c r="K1092">
        <v>28740</v>
      </c>
      <c r="L1092">
        <v>28376</v>
      </c>
      <c r="M1092">
        <v>28111</v>
      </c>
      <c r="N1092">
        <v>27713</v>
      </c>
      <c r="O1092">
        <v>27546</v>
      </c>
      <c r="P1092" s="2">
        <v>27343</v>
      </c>
      <c r="Q1092" s="10" t="s">
        <v>3311</v>
      </c>
      <c r="S1092" s="2"/>
    </row>
    <row r="1093" spans="1:19" x14ac:dyDescent="0.2">
      <c r="A1093" t="s">
        <v>5560</v>
      </c>
      <c r="B1093">
        <v>21195</v>
      </c>
      <c r="C1093">
        <v>50</v>
      </c>
      <c r="D1093" t="str">
        <f t="shared" si="62"/>
        <v>05000US21195</v>
      </c>
      <c r="E1093" t="s">
        <v>1114</v>
      </c>
      <c r="F1093" t="str">
        <f t="shared" si="63"/>
        <v>Pike</v>
      </c>
      <c r="G1093" t="str">
        <f t="shared" si="64"/>
        <v>Kentucky</v>
      </c>
      <c r="H1093">
        <v>65024</v>
      </c>
      <c r="I1093">
        <v>65024</v>
      </c>
      <c r="J1093">
        <v>65083</v>
      </c>
      <c r="K1093">
        <v>64950</v>
      </c>
      <c r="L1093">
        <v>64645</v>
      </c>
      <c r="M1093">
        <v>63917</v>
      </c>
      <c r="N1093">
        <v>63033</v>
      </c>
      <c r="O1093">
        <v>61804</v>
      </c>
      <c r="P1093" s="2">
        <v>60555</v>
      </c>
      <c r="Q1093" s="10" t="s">
        <v>3311</v>
      </c>
      <c r="S1093" s="2"/>
    </row>
    <row r="1094" spans="1:19" x14ac:dyDescent="0.2">
      <c r="A1094" t="s">
        <v>5561</v>
      </c>
      <c r="B1094">
        <v>21197</v>
      </c>
      <c r="C1094">
        <v>50</v>
      </c>
      <c r="D1094" t="str">
        <f t="shared" si="62"/>
        <v>05000US21197</v>
      </c>
      <c r="E1094" t="s">
        <v>1115</v>
      </c>
      <c r="F1094" t="str">
        <f t="shared" si="63"/>
        <v>Powell</v>
      </c>
      <c r="G1094" t="str">
        <f t="shared" si="64"/>
        <v>Kentucky</v>
      </c>
      <c r="H1094">
        <v>12613</v>
      </c>
      <c r="I1094">
        <v>12613</v>
      </c>
      <c r="J1094">
        <v>12645</v>
      </c>
      <c r="K1094">
        <v>12628</v>
      </c>
      <c r="L1094">
        <v>12483</v>
      </c>
      <c r="M1094">
        <v>12490</v>
      </c>
      <c r="N1094">
        <v>12382</v>
      </c>
      <c r="O1094">
        <v>12271</v>
      </c>
      <c r="P1094" s="2">
        <v>12308</v>
      </c>
      <c r="Q1094" s="10" t="s">
        <v>3304</v>
      </c>
      <c r="S1094" s="2"/>
    </row>
    <row r="1095" spans="1:19" x14ac:dyDescent="0.2">
      <c r="A1095" t="s">
        <v>5562</v>
      </c>
      <c r="B1095">
        <v>21199</v>
      </c>
      <c r="C1095">
        <v>50</v>
      </c>
      <c r="D1095" t="str">
        <f t="shared" si="62"/>
        <v>05000US21199</v>
      </c>
      <c r="E1095" t="s">
        <v>1116</v>
      </c>
      <c r="F1095" t="str">
        <f t="shared" si="63"/>
        <v>Pulaski</v>
      </c>
      <c r="G1095" t="str">
        <f t="shared" si="64"/>
        <v>Kentucky</v>
      </c>
      <c r="H1095">
        <v>63063</v>
      </c>
      <c r="I1095">
        <v>63063</v>
      </c>
      <c r="J1095">
        <v>63202</v>
      </c>
      <c r="K1095">
        <v>63435</v>
      </c>
      <c r="L1095">
        <v>63508</v>
      </c>
      <c r="M1095">
        <v>63734</v>
      </c>
      <c r="N1095">
        <v>63837</v>
      </c>
      <c r="O1095">
        <v>63827</v>
      </c>
      <c r="P1095" s="2">
        <v>63956</v>
      </c>
      <c r="Q1095" s="10" t="s">
        <v>3326</v>
      </c>
      <c r="S1095" s="2"/>
    </row>
    <row r="1096" spans="1:19" x14ac:dyDescent="0.2">
      <c r="A1096" t="s">
        <v>5563</v>
      </c>
      <c r="B1096">
        <v>21201</v>
      </c>
      <c r="C1096">
        <v>50</v>
      </c>
      <c r="D1096" t="str">
        <f t="shared" si="62"/>
        <v>05000US21201</v>
      </c>
      <c r="E1096" t="s">
        <v>1117</v>
      </c>
      <c r="F1096" t="str">
        <f t="shared" si="63"/>
        <v>Robertson</v>
      </c>
      <c r="G1096" t="str">
        <f t="shared" si="64"/>
        <v>Kentucky</v>
      </c>
      <c r="H1096">
        <v>2282</v>
      </c>
      <c r="I1096">
        <v>2282</v>
      </c>
      <c r="J1096">
        <v>2273</v>
      </c>
      <c r="K1096">
        <v>2290</v>
      </c>
      <c r="L1096">
        <v>2220</v>
      </c>
      <c r="M1096">
        <v>2221</v>
      </c>
      <c r="N1096">
        <v>2199</v>
      </c>
      <c r="O1096">
        <v>2158</v>
      </c>
      <c r="P1096" s="2">
        <v>2155</v>
      </c>
      <c r="Q1096" s="10" t="s">
        <v>3304</v>
      </c>
    </row>
    <row r="1097" spans="1:19" x14ac:dyDescent="0.2">
      <c r="A1097" t="s">
        <v>5564</v>
      </c>
      <c r="B1097">
        <v>21203</v>
      </c>
      <c r="C1097">
        <v>50</v>
      </c>
      <c r="D1097" t="str">
        <f t="shared" si="62"/>
        <v>05000US21203</v>
      </c>
      <c r="E1097" t="s">
        <v>1118</v>
      </c>
      <c r="F1097" t="str">
        <f t="shared" si="63"/>
        <v>Rockcastle</v>
      </c>
      <c r="G1097" t="str">
        <f t="shared" si="64"/>
        <v>Kentucky</v>
      </c>
      <c r="H1097">
        <v>17056</v>
      </c>
      <c r="I1097">
        <v>17056</v>
      </c>
      <c r="J1097">
        <v>17068</v>
      </c>
      <c r="K1097">
        <v>17116</v>
      </c>
      <c r="L1097">
        <v>17084</v>
      </c>
      <c r="M1097">
        <v>16751</v>
      </c>
      <c r="N1097">
        <v>16832</v>
      </c>
      <c r="O1097">
        <v>16950</v>
      </c>
      <c r="P1097" s="2">
        <v>16850</v>
      </c>
      <c r="Q1097" s="10" t="s">
        <v>3326</v>
      </c>
    </row>
    <row r="1098" spans="1:19" x14ac:dyDescent="0.2">
      <c r="A1098" t="s">
        <v>5565</v>
      </c>
      <c r="B1098">
        <v>21205</v>
      </c>
      <c r="C1098">
        <v>50</v>
      </c>
      <c r="D1098" t="str">
        <f t="shared" si="62"/>
        <v>05000US21205</v>
      </c>
      <c r="E1098" t="s">
        <v>1119</v>
      </c>
      <c r="F1098" t="str">
        <f t="shared" si="63"/>
        <v>Rowan</v>
      </c>
      <c r="G1098" t="str">
        <f t="shared" si="64"/>
        <v>Kentucky</v>
      </c>
      <c r="H1098">
        <v>23333</v>
      </c>
      <c r="I1098">
        <v>23333</v>
      </c>
      <c r="J1098">
        <v>23387</v>
      </c>
      <c r="K1098">
        <v>23593</v>
      </c>
      <c r="L1098">
        <v>23873</v>
      </c>
      <c r="M1098">
        <v>24253</v>
      </c>
      <c r="N1098">
        <v>24264</v>
      </c>
      <c r="O1098">
        <v>24667</v>
      </c>
      <c r="P1098" s="2">
        <v>24451</v>
      </c>
      <c r="Q1098" s="10" t="s">
        <v>3304</v>
      </c>
    </row>
    <row r="1099" spans="1:19" x14ac:dyDescent="0.2">
      <c r="A1099" t="s">
        <v>5566</v>
      </c>
      <c r="B1099">
        <v>21207</v>
      </c>
      <c r="C1099">
        <v>50</v>
      </c>
      <c r="D1099" t="str">
        <f t="shared" si="62"/>
        <v>05000US21207</v>
      </c>
      <c r="E1099" t="s">
        <v>1120</v>
      </c>
      <c r="F1099" t="str">
        <f t="shared" si="63"/>
        <v>Russell</v>
      </c>
      <c r="G1099" t="str">
        <f t="shared" si="64"/>
        <v>Kentucky</v>
      </c>
      <c r="H1099">
        <v>17565</v>
      </c>
      <c r="I1099">
        <v>17568</v>
      </c>
      <c r="J1099">
        <v>17558</v>
      </c>
      <c r="K1099">
        <v>17676</v>
      </c>
      <c r="L1099">
        <v>17566</v>
      </c>
      <c r="M1099">
        <v>17725</v>
      </c>
      <c r="N1099">
        <v>17770</v>
      </c>
      <c r="O1099">
        <v>17636</v>
      </c>
      <c r="P1099" s="2">
        <v>17722</v>
      </c>
      <c r="Q1099" s="10" t="s">
        <v>3326</v>
      </c>
    </row>
    <row r="1100" spans="1:19" x14ac:dyDescent="0.2">
      <c r="A1100" t="s">
        <v>5567</v>
      </c>
      <c r="B1100">
        <v>21209</v>
      </c>
      <c r="C1100">
        <v>50</v>
      </c>
      <c r="D1100" t="str">
        <f t="shared" si="62"/>
        <v>05000US21209</v>
      </c>
      <c r="E1100" t="s">
        <v>1121</v>
      </c>
      <c r="F1100" t="str">
        <f t="shared" si="63"/>
        <v>Scott</v>
      </c>
      <c r="G1100" t="str">
        <f t="shared" si="64"/>
        <v>Kentucky</v>
      </c>
      <c r="H1100">
        <v>47173</v>
      </c>
      <c r="I1100">
        <v>47183</v>
      </c>
      <c r="J1100">
        <v>47457</v>
      </c>
      <c r="K1100">
        <v>48060</v>
      </c>
      <c r="L1100">
        <v>49066</v>
      </c>
      <c r="M1100">
        <v>50067</v>
      </c>
      <c r="N1100">
        <v>51308</v>
      </c>
      <c r="O1100">
        <v>52327</v>
      </c>
      <c r="P1100" s="2">
        <v>53972</v>
      </c>
      <c r="Q1100" s="10" t="s">
        <v>3304</v>
      </c>
    </row>
    <row r="1101" spans="1:19" x14ac:dyDescent="0.2">
      <c r="A1101" t="s">
        <v>5568</v>
      </c>
      <c r="B1101">
        <v>21211</v>
      </c>
      <c r="C1101">
        <v>50</v>
      </c>
      <c r="D1101" t="str">
        <f t="shared" si="62"/>
        <v>05000US21211</v>
      </c>
      <c r="E1101" t="s">
        <v>1122</v>
      </c>
      <c r="F1101" t="str">
        <f t="shared" si="63"/>
        <v>Shelby</v>
      </c>
      <c r="G1101" t="str">
        <f t="shared" si="64"/>
        <v>Kentucky</v>
      </c>
      <c r="H1101">
        <v>42074</v>
      </c>
      <c r="I1101">
        <v>42056</v>
      </c>
      <c r="J1101">
        <v>42259</v>
      </c>
      <c r="K1101">
        <v>42917</v>
      </c>
      <c r="L1101">
        <v>43651</v>
      </c>
      <c r="M1101">
        <v>44290</v>
      </c>
      <c r="N1101">
        <v>44894</v>
      </c>
      <c r="O1101">
        <v>45591</v>
      </c>
      <c r="P1101" s="2">
        <v>46408</v>
      </c>
      <c r="Q1101" s="10" t="s">
        <v>3304</v>
      </c>
    </row>
    <row r="1102" spans="1:19" x14ac:dyDescent="0.2">
      <c r="A1102" t="s">
        <v>5569</v>
      </c>
      <c r="B1102">
        <v>21213</v>
      </c>
      <c r="C1102">
        <v>50</v>
      </c>
      <c r="D1102" t="str">
        <f t="shared" si="62"/>
        <v>05000US21213</v>
      </c>
      <c r="E1102" t="s">
        <v>1123</v>
      </c>
      <c r="F1102" t="str">
        <f t="shared" si="63"/>
        <v>Simpson</v>
      </c>
      <c r="G1102" t="str">
        <f t="shared" si="64"/>
        <v>Kentucky</v>
      </c>
      <c r="H1102">
        <v>17327</v>
      </c>
      <c r="I1102">
        <v>17327</v>
      </c>
      <c r="J1102">
        <v>17352</v>
      </c>
      <c r="K1102">
        <v>17326</v>
      </c>
      <c r="L1102">
        <v>17592</v>
      </c>
      <c r="M1102">
        <v>17760</v>
      </c>
      <c r="N1102">
        <v>17855</v>
      </c>
      <c r="O1102">
        <v>17990</v>
      </c>
      <c r="P1102" s="2">
        <v>18083</v>
      </c>
      <c r="Q1102" s="10" t="s">
        <v>3326</v>
      </c>
    </row>
    <row r="1103" spans="1:19" x14ac:dyDescent="0.2">
      <c r="A1103" t="s">
        <v>5570</v>
      </c>
      <c r="B1103">
        <v>21215</v>
      </c>
      <c r="C1103">
        <v>50</v>
      </c>
      <c r="D1103" t="str">
        <f t="shared" si="62"/>
        <v>05000US21215</v>
      </c>
      <c r="E1103" t="s">
        <v>1124</v>
      </c>
      <c r="F1103" t="str">
        <f t="shared" si="63"/>
        <v>Spencer</v>
      </c>
      <c r="G1103" t="str">
        <f t="shared" si="64"/>
        <v>Kentucky</v>
      </c>
      <c r="H1103">
        <v>17061</v>
      </c>
      <c r="I1103">
        <v>17058</v>
      </c>
      <c r="J1103">
        <v>17108</v>
      </c>
      <c r="K1103">
        <v>17356</v>
      </c>
      <c r="L1103">
        <v>17426</v>
      </c>
      <c r="M1103">
        <v>17576</v>
      </c>
      <c r="N1103">
        <v>17736</v>
      </c>
      <c r="O1103">
        <v>17979</v>
      </c>
      <c r="P1103" s="2">
        <v>18274</v>
      </c>
      <c r="Q1103" s="10" t="s">
        <v>3304</v>
      </c>
    </row>
    <row r="1104" spans="1:19" x14ac:dyDescent="0.2">
      <c r="A1104" t="s">
        <v>5571</v>
      </c>
      <c r="B1104">
        <v>21217</v>
      </c>
      <c r="C1104">
        <v>50</v>
      </c>
      <c r="D1104" t="str">
        <f t="shared" si="62"/>
        <v>05000US21217</v>
      </c>
      <c r="E1104" t="s">
        <v>1125</v>
      </c>
      <c r="F1104" t="str">
        <f t="shared" si="63"/>
        <v>Taylor</v>
      </c>
      <c r="G1104" t="str">
        <f t="shared" si="64"/>
        <v>Kentucky</v>
      </c>
      <c r="H1104">
        <v>24512</v>
      </c>
      <c r="I1104">
        <v>24512</v>
      </c>
      <c r="J1104">
        <v>24689</v>
      </c>
      <c r="K1104">
        <v>24997</v>
      </c>
      <c r="L1104">
        <v>25077</v>
      </c>
      <c r="M1104">
        <v>25156</v>
      </c>
      <c r="N1104">
        <v>25378</v>
      </c>
      <c r="O1104">
        <v>25567</v>
      </c>
      <c r="P1104" s="2">
        <v>25397</v>
      </c>
      <c r="Q1104" s="10" t="s">
        <v>3326</v>
      </c>
    </row>
    <row r="1105" spans="1:20" x14ac:dyDescent="0.2">
      <c r="A1105" t="s">
        <v>5572</v>
      </c>
      <c r="B1105">
        <v>21219</v>
      </c>
      <c r="C1105">
        <v>50</v>
      </c>
      <c r="D1105" t="str">
        <f t="shared" si="62"/>
        <v>05000US21219</v>
      </c>
      <c r="E1105" t="s">
        <v>1126</v>
      </c>
      <c r="F1105" t="str">
        <f t="shared" si="63"/>
        <v>Todd</v>
      </c>
      <c r="G1105" t="str">
        <f t="shared" si="64"/>
        <v>Kentucky</v>
      </c>
      <c r="H1105">
        <v>12460</v>
      </c>
      <c r="I1105">
        <v>12460</v>
      </c>
      <c r="J1105">
        <v>12427</v>
      </c>
      <c r="K1105">
        <v>12433</v>
      </c>
      <c r="L1105">
        <v>12639</v>
      </c>
      <c r="M1105">
        <v>12486</v>
      </c>
      <c r="N1105">
        <v>12466</v>
      </c>
      <c r="O1105">
        <v>12437</v>
      </c>
      <c r="P1105" s="2">
        <v>12295</v>
      </c>
      <c r="Q1105" s="10" t="s">
        <v>3326</v>
      </c>
    </row>
    <row r="1106" spans="1:20" x14ac:dyDescent="0.2">
      <c r="A1106" t="s">
        <v>5573</v>
      </c>
      <c r="B1106">
        <v>21221</v>
      </c>
      <c r="C1106">
        <v>50</v>
      </c>
      <c r="D1106" t="str">
        <f t="shared" si="62"/>
        <v>05000US21221</v>
      </c>
      <c r="E1106" t="s">
        <v>1127</v>
      </c>
      <c r="F1106" t="str">
        <f t="shared" si="63"/>
        <v>Trigg</v>
      </c>
      <c r="G1106" t="str">
        <f t="shared" si="64"/>
        <v>Kentucky</v>
      </c>
      <c r="H1106">
        <v>14339</v>
      </c>
      <c r="I1106">
        <v>14334</v>
      </c>
      <c r="J1106">
        <v>14345</v>
      </c>
      <c r="K1106">
        <v>14215</v>
      </c>
      <c r="L1106">
        <v>14409</v>
      </c>
      <c r="M1106">
        <v>14308</v>
      </c>
      <c r="N1106">
        <v>14142</v>
      </c>
      <c r="O1106">
        <v>14210</v>
      </c>
      <c r="P1106" s="2">
        <v>14264</v>
      </c>
      <c r="Q1106" s="10" t="s">
        <v>3326</v>
      </c>
    </row>
    <row r="1107" spans="1:20" x14ac:dyDescent="0.2">
      <c r="A1107" t="s">
        <v>5574</v>
      </c>
      <c r="B1107">
        <v>21223</v>
      </c>
      <c r="C1107">
        <v>50</v>
      </c>
      <c r="D1107" t="str">
        <f t="shared" si="62"/>
        <v>05000US21223</v>
      </c>
      <c r="E1107" t="s">
        <v>1128</v>
      </c>
      <c r="F1107" t="str">
        <f t="shared" si="63"/>
        <v>Trimble</v>
      </c>
      <c r="G1107" t="str">
        <f t="shared" si="64"/>
        <v>Kentucky</v>
      </c>
      <c r="H1107">
        <v>8809</v>
      </c>
      <c r="I1107">
        <v>8809</v>
      </c>
      <c r="J1107">
        <v>8803</v>
      </c>
      <c r="K1107">
        <v>8812</v>
      </c>
      <c r="L1107">
        <v>8830</v>
      </c>
      <c r="M1107">
        <v>8808</v>
      </c>
      <c r="N1107">
        <v>8732</v>
      </c>
      <c r="O1107">
        <v>8763</v>
      </c>
      <c r="P1107" s="2">
        <v>8620</v>
      </c>
      <c r="Q1107" s="10" t="s">
        <v>3304</v>
      </c>
    </row>
    <row r="1108" spans="1:20" x14ac:dyDescent="0.2">
      <c r="A1108" t="s">
        <v>5575</v>
      </c>
      <c r="B1108">
        <v>21225</v>
      </c>
      <c r="C1108">
        <v>50</v>
      </c>
      <c r="D1108" t="str">
        <f t="shared" si="62"/>
        <v>05000US21225</v>
      </c>
      <c r="E1108" t="s">
        <v>1129</v>
      </c>
      <c r="F1108" t="str">
        <f t="shared" si="63"/>
        <v>Union</v>
      </c>
      <c r="G1108" t="str">
        <f t="shared" si="64"/>
        <v>Kentucky</v>
      </c>
      <c r="H1108">
        <v>15007</v>
      </c>
      <c r="I1108">
        <v>15007</v>
      </c>
      <c r="J1108">
        <v>15287</v>
      </c>
      <c r="K1108">
        <v>15277</v>
      </c>
      <c r="L1108">
        <v>15114</v>
      </c>
      <c r="M1108">
        <v>15111</v>
      </c>
      <c r="N1108">
        <v>15168</v>
      </c>
      <c r="O1108">
        <v>15053</v>
      </c>
      <c r="P1108" s="2">
        <v>14880</v>
      </c>
      <c r="Q1108" s="10" t="s">
        <v>3304</v>
      </c>
    </row>
    <row r="1109" spans="1:20" x14ac:dyDescent="0.2">
      <c r="A1109" t="s">
        <v>5576</v>
      </c>
      <c r="B1109">
        <v>21227</v>
      </c>
      <c r="C1109">
        <v>50</v>
      </c>
      <c r="D1109" t="str">
        <f t="shared" si="62"/>
        <v>05000US21227</v>
      </c>
      <c r="E1109" t="s">
        <v>1130</v>
      </c>
      <c r="F1109" t="str">
        <f t="shared" si="63"/>
        <v>Warren</v>
      </c>
      <c r="G1109" t="str">
        <f t="shared" si="64"/>
        <v>Kentucky</v>
      </c>
      <c r="H1109">
        <v>113792</v>
      </c>
      <c r="I1109">
        <v>113781</v>
      </c>
      <c r="J1109">
        <v>114209</v>
      </c>
      <c r="K1109">
        <v>115558</v>
      </c>
      <c r="L1109">
        <v>117040</v>
      </c>
      <c r="M1109">
        <v>118948</v>
      </c>
      <c r="N1109">
        <v>120651</v>
      </c>
      <c r="O1109">
        <v>123159</v>
      </c>
      <c r="P1109" s="2">
        <v>125532</v>
      </c>
      <c r="Q1109" s="10" t="s">
        <v>3326</v>
      </c>
    </row>
    <row r="1110" spans="1:20" x14ac:dyDescent="0.2">
      <c r="A1110" t="s">
        <v>5577</v>
      </c>
      <c r="B1110">
        <v>21229</v>
      </c>
      <c r="C1110">
        <v>50</v>
      </c>
      <c r="D1110" t="str">
        <f t="shared" si="62"/>
        <v>05000US21229</v>
      </c>
      <c r="E1110" t="s">
        <v>1131</v>
      </c>
      <c r="F1110" t="str">
        <f t="shared" si="63"/>
        <v>Washington</v>
      </c>
      <c r="G1110" t="str">
        <f t="shared" si="64"/>
        <v>Kentucky</v>
      </c>
      <c r="H1110">
        <v>11717</v>
      </c>
      <c r="I1110">
        <v>11717</v>
      </c>
      <c r="J1110">
        <v>11743</v>
      </c>
      <c r="K1110">
        <v>11781</v>
      </c>
      <c r="L1110">
        <v>11879</v>
      </c>
      <c r="M1110">
        <v>11920</v>
      </c>
      <c r="N1110">
        <v>11994</v>
      </c>
      <c r="O1110">
        <v>12105</v>
      </c>
      <c r="P1110" s="2">
        <v>12189</v>
      </c>
      <c r="Q1110" s="10" t="s">
        <v>3304</v>
      </c>
    </row>
    <row r="1111" spans="1:20" x14ac:dyDescent="0.2">
      <c r="A1111" t="s">
        <v>5578</v>
      </c>
      <c r="B1111">
        <v>21231</v>
      </c>
      <c r="C1111">
        <v>50</v>
      </c>
      <c r="D1111" t="str">
        <f t="shared" si="62"/>
        <v>05000US21231</v>
      </c>
      <c r="E1111" t="s">
        <v>1132</v>
      </c>
      <c r="F1111" t="str">
        <f t="shared" si="63"/>
        <v>Wayne</v>
      </c>
      <c r="G1111" t="str">
        <f t="shared" si="64"/>
        <v>Kentucky</v>
      </c>
      <c r="H1111">
        <v>20813</v>
      </c>
      <c r="I1111">
        <v>20813</v>
      </c>
      <c r="J1111">
        <v>20831</v>
      </c>
      <c r="K1111">
        <v>20883</v>
      </c>
      <c r="L1111">
        <v>20789</v>
      </c>
      <c r="M1111">
        <v>20676</v>
      </c>
      <c r="N1111">
        <v>20462</v>
      </c>
      <c r="O1111">
        <v>20404</v>
      </c>
      <c r="P1111" s="2">
        <v>20453</v>
      </c>
      <c r="Q1111" s="10" t="s">
        <v>3326</v>
      </c>
    </row>
    <row r="1112" spans="1:20" x14ac:dyDescent="0.2">
      <c r="A1112" t="s">
        <v>5579</v>
      </c>
      <c r="B1112">
        <v>21233</v>
      </c>
      <c r="C1112">
        <v>50</v>
      </c>
      <c r="D1112" t="str">
        <f t="shared" si="62"/>
        <v>05000US21233</v>
      </c>
      <c r="E1112" t="s">
        <v>1133</v>
      </c>
      <c r="F1112" t="str">
        <f t="shared" si="63"/>
        <v>Webster</v>
      </c>
      <c r="G1112" t="str">
        <f t="shared" si="64"/>
        <v>Kentucky</v>
      </c>
      <c r="H1112">
        <v>13621</v>
      </c>
      <c r="I1112">
        <v>13621</v>
      </c>
      <c r="J1112">
        <v>13595</v>
      </c>
      <c r="K1112">
        <v>13543</v>
      </c>
      <c r="L1112">
        <v>13476</v>
      </c>
      <c r="M1112">
        <v>13392</v>
      </c>
      <c r="N1112">
        <v>13234</v>
      </c>
      <c r="O1112">
        <v>13239</v>
      </c>
      <c r="P1112" s="2">
        <v>13316</v>
      </c>
      <c r="Q1112" s="10" t="s">
        <v>3304</v>
      </c>
    </row>
    <row r="1113" spans="1:20" x14ac:dyDescent="0.2">
      <c r="A1113" t="s">
        <v>5580</v>
      </c>
      <c r="B1113">
        <v>21235</v>
      </c>
      <c r="C1113">
        <v>50</v>
      </c>
      <c r="D1113" t="str">
        <f t="shared" si="62"/>
        <v>05000US21235</v>
      </c>
      <c r="E1113" t="s">
        <v>1134</v>
      </c>
      <c r="F1113" t="str">
        <f t="shared" si="63"/>
        <v>Whitley</v>
      </c>
      <c r="G1113" t="str">
        <f t="shared" si="64"/>
        <v>Kentucky</v>
      </c>
      <c r="H1113">
        <v>35637</v>
      </c>
      <c r="I1113">
        <v>35637</v>
      </c>
      <c r="J1113">
        <v>35747</v>
      </c>
      <c r="K1113">
        <v>35656</v>
      </c>
      <c r="L1113">
        <v>35621</v>
      </c>
      <c r="M1113">
        <v>35751</v>
      </c>
      <c r="N1113">
        <v>35743</v>
      </c>
      <c r="O1113">
        <v>36000</v>
      </c>
      <c r="P1113" s="2">
        <v>36096</v>
      </c>
      <c r="Q1113" s="10" t="s">
        <v>3311</v>
      </c>
    </row>
    <row r="1114" spans="1:20" x14ac:dyDescent="0.2">
      <c r="A1114" t="s">
        <v>5581</v>
      </c>
      <c r="B1114">
        <v>21237</v>
      </c>
      <c r="C1114">
        <v>50</v>
      </c>
      <c r="D1114" t="str">
        <f t="shared" si="62"/>
        <v>05000US21237</v>
      </c>
      <c r="E1114" t="s">
        <v>1135</v>
      </c>
      <c r="F1114" t="str">
        <f t="shared" si="63"/>
        <v>Wolfe</v>
      </c>
      <c r="G1114" t="str">
        <f t="shared" si="64"/>
        <v>Kentucky</v>
      </c>
      <c r="H1114">
        <v>7355</v>
      </c>
      <c r="I1114">
        <v>7355</v>
      </c>
      <c r="J1114">
        <v>7352</v>
      </c>
      <c r="K1114">
        <v>7366</v>
      </c>
      <c r="L1114">
        <v>7205</v>
      </c>
      <c r="M1114">
        <v>7275</v>
      </c>
      <c r="N1114">
        <v>7237</v>
      </c>
      <c r="O1114">
        <v>7230</v>
      </c>
      <c r="P1114" s="2">
        <v>7159</v>
      </c>
      <c r="Q1114" s="10" t="s">
        <v>3304</v>
      </c>
    </row>
    <row r="1115" spans="1:20" x14ac:dyDescent="0.2">
      <c r="A1115" t="s">
        <v>5582</v>
      </c>
      <c r="B1115">
        <v>21239</v>
      </c>
      <c r="C1115">
        <v>50</v>
      </c>
      <c r="D1115" t="str">
        <f t="shared" si="62"/>
        <v>05000US21239</v>
      </c>
      <c r="E1115" t="s">
        <v>1136</v>
      </c>
      <c r="F1115" t="str">
        <f t="shared" si="63"/>
        <v>Woodford</v>
      </c>
      <c r="G1115" t="str">
        <f t="shared" si="64"/>
        <v>Kentucky</v>
      </c>
      <c r="H1115">
        <v>24939</v>
      </c>
      <c r="I1115">
        <v>24941</v>
      </c>
      <c r="J1115">
        <v>25032</v>
      </c>
      <c r="K1115">
        <v>24921</v>
      </c>
      <c r="L1115">
        <v>25072</v>
      </c>
      <c r="M1115">
        <v>25294</v>
      </c>
      <c r="N1115">
        <v>25591</v>
      </c>
      <c r="O1115">
        <v>25876</v>
      </c>
      <c r="P1115" s="2">
        <v>26124</v>
      </c>
      <c r="Q1115" s="10" t="s">
        <v>3304</v>
      </c>
    </row>
    <row r="1116" spans="1:20" x14ac:dyDescent="0.2">
      <c r="A1116" t="s">
        <v>5583</v>
      </c>
      <c r="B1116">
        <v>22001</v>
      </c>
      <c r="C1116">
        <v>50</v>
      </c>
      <c r="D1116" t="str">
        <f t="shared" si="62"/>
        <v>05000US22001</v>
      </c>
      <c r="E1116" t="s">
        <v>1137</v>
      </c>
      <c r="F1116" t="str">
        <f>MID(MID(E1116,1,FIND(",",E1116)-1),1,FIND(" Parish",MID(E1116,1,FIND(",",E1116)-1))-1)</f>
        <v>Acadia</v>
      </c>
      <c r="G1116" t="str">
        <f t="shared" si="64"/>
        <v>Louisiana</v>
      </c>
      <c r="H1116">
        <v>61773</v>
      </c>
      <c r="I1116">
        <v>61770</v>
      </c>
      <c r="J1116">
        <v>61850</v>
      </c>
      <c r="K1116">
        <v>61775</v>
      </c>
      <c r="L1116">
        <v>61884</v>
      </c>
      <c r="M1116">
        <v>62169</v>
      </c>
      <c r="N1116">
        <v>62562</v>
      </c>
      <c r="O1116">
        <v>62601</v>
      </c>
      <c r="P1116" s="2">
        <v>62645</v>
      </c>
      <c r="Q1116" s="10" t="s">
        <v>3324</v>
      </c>
      <c r="S1116" s="3"/>
      <c r="T1116" s="2"/>
    </row>
    <row r="1117" spans="1:20" x14ac:dyDescent="0.2">
      <c r="A1117" t="s">
        <v>5584</v>
      </c>
      <c r="B1117">
        <v>22003</v>
      </c>
      <c r="C1117">
        <v>50</v>
      </c>
      <c r="D1117" t="str">
        <f t="shared" si="62"/>
        <v>05000US22003</v>
      </c>
      <c r="E1117" t="s">
        <v>1138</v>
      </c>
      <c r="F1117" t="str">
        <f t="shared" ref="F1117:F1179" si="65">MID(MID(E1117,1,FIND(",",E1117)-1),1,FIND(" Parish",MID(E1117,1,FIND(",",E1117)-1))-1)</f>
        <v>Allen</v>
      </c>
      <c r="G1117" t="str">
        <f t="shared" si="64"/>
        <v>Louisiana</v>
      </c>
      <c r="H1117">
        <v>25764</v>
      </c>
      <c r="I1117">
        <v>25764</v>
      </c>
      <c r="J1117">
        <v>25738</v>
      </c>
      <c r="K1117">
        <v>25727</v>
      </c>
      <c r="L1117">
        <v>25566</v>
      </c>
      <c r="M1117">
        <v>25597</v>
      </c>
      <c r="N1117">
        <v>25644</v>
      </c>
      <c r="O1117">
        <v>25602</v>
      </c>
      <c r="P1117" s="2">
        <v>25684</v>
      </c>
      <c r="Q1117" s="10" t="s">
        <v>3324</v>
      </c>
      <c r="S1117" s="3"/>
      <c r="T1117" s="2"/>
    </row>
    <row r="1118" spans="1:20" x14ac:dyDescent="0.2">
      <c r="A1118" t="s">
        <v>5585</v>
      </c>
      <c r="B1118">
        <v>22005</v>
      </c>
      <c r="C1118">
        <v>50</v>
      </c>
      <c r="D1118" t="str">
        <f t="shared" si="62"/>
        <v>05000US22005</v>
      </c>
      <c r="E1118" t="s">
        <v>1139</v>
      </c>
      <c r="F1118" t="str">
        <f t="shared" si="65"/>
        <v>Ascension</v>
      </c>
      <c r="G1118" t="str">
        <f t="shared" si="64"/>
        <v>Louisiana</v>
      </c>
      <c r="H1118">
        <v>107215</v>
      </c>
      <c r="I1118">
        <v>107194</v>
      </c>
      <c r="J1118">
        <v>107851</v>
      </c>
      <c r="K1118">
        <v>110039</v>
      </c>
      <c r="L1118">
        <v>112235</v>
      </c>
      <c r="M1118">
        <v>114557</v>
      </c>
      <c r="N1118">
        <v>117291</v>
      </c>
      <c r="O1118">
        <v>119373</v>
      </c>
      <c r="P1118" s="2">
        <v>121587</v>
      </c>
      <c r="Q1118" s="10" t="s">
        <v>3310</v>
      </c>
    </row>
    <row r="1119" spans="1:20" x14ac:dyDescent="0.2">
      <c r="A1119" t="s">
        <v>5586</v>
      </c>
      <c r="B1119">
        <v>22007</v>
      </c>
      <c r="C1119">
        <v>50</v>
      </c>
      <c r="D1119" t="str">
        <f t="shared" si="62"/>
        <v>05000US22007</v>
      </c>
      <c r="E1119" t="s">
        <v>1140</v>
      </c>
      <c r="F1119" t="str">
        <f t="shared" si="65"/>
        <v>Assumption</v>
      </c>
      <c r="G1119" t="str">
        <f t="shared" si="64"/>
        <v>Louisiana</v>
      </c>
      <c r="H1119">
        <v>23421</v>
      </c>
      <c r="I1119">
        <v>23421</v>
      </c>
      <c r="J1119">
        <v>23352</v>
      </c>
      <c r="K1119">
        <v>23201</v>
      </c>
      <c r="L1119">
        <v>23089</v>
      </c>
      <c r="M1119">
        <v>23207</v>
      </c>
      <c r="N1119">
        <v>23028</v>
      </c>
      <c r="O1119">
        <v>22846</v>
      </c>
      <c r="P1119" s="2">
        <v>22695</v>
      </c>
      <c r="Q1119" s="10" t="s">
        <v>3310</v>
      </c>
      <c r="S1119" s="3"/>
      <c r="T1119" s="2"/>
    </row>
    <row r="1120" spans="1:20" x14ac:dyDescent="0.2">
      <c r="A1120" t="s">
        <v>5587</v>
      </c>
      <c r="B1120">
        <v>22009</v>
      </c>
      <c r="C1120">
        <v>50</v>
      </c>
      <c r="D1120" t="str">
        <f t="shared" si="62"/>
        <v>05000US22009</v>
      </c>
      <c r="E1120" t="s">
        <v>1141</v>
      </c>
      <c r="F1120" t="str">
        <f t="shared" si="65"/>
        <v>Avoyelles</v>
      </c>
      <c r="G1120" t="str">
        <f t="shared" si="64"/>
        <v>Louisiana</v>
      </c>
      <c r="H1120">
        <v>42073</v>
      </c>
      <c r="I1120">
        <v>42073</v>
      </c>
      <c r="J1120">
        <v>42090</v>
      </c>
      <c r="K1120">
        <v>41830</v>
      </c>
      <c r="L1120">
        <v>41612</v>
      </c>
      <c r="M1120">
        <v>41308</v>
      </c>
      <c r="N1120">
        <v>41147</v>
      </c>
      <c r="O1120">
        <v>41077</v>
      </c>
      <c r="P1120" s="2">
        <v>41117</v>
      </c>
      <c r="Q1120" s="10" t="s">
        <v>3310</v>
      </c>
    </row>
    <row r="1121" spans="1:17" x14ac:dyDescent="0.2">
      <c r="A1121" t="s">
        <v>5588</v>
      </c>
      <c r="B1121">
        <v>22011</v>
      </c>
      <c r="C1121">
        <v>50</v>
      </c>
      <c r="D1121" t="str">
        <f t="shared" si="62"/>
        <v>05000US22011</v>
      </c>
      <c r="E1121" t="s">
        <v>1142</v>
      </c>
      <c r="F1121" t="str">
        <f t="shared" si="65"/>
        <v>Beauregard</v>
      </c>
      <c r="G1121" t="str">
        <f t="shared" si="64"/>
        <v>Louisiana</v>
      </c>
      <c r="H1121">
        <v>35654</v>
      </c>
      <c r="I1121">
        <v>35654</v>
      </c>
      <c r="J1121">
        <v>35848</v>
      </c>
      <c r="K1121">
        <v>36074</v>
      </c>
      <c r="L1121">
        <v>36313</v>
      </c>
      <c r="M1121">
        <v>36241</v>
      </c>
      <c r="N1121">
        <v>36216</v>
      </c>
      <c r="O1121">
        <v>36477</v>
      </c>
      <c r="P1121" s="2">
        <v>36927</v>
      </c>
      <c r="Q1121" s="10" t="s">
        <v>3324</v>
      </c>
    </row>
    <row r="1122" spans="1:17" x14ac:dyDescent="0.2">
      <c r="A1122" t="s">
        <v>5589</v>
      </c>
      <c r="B1122">
        <v>22013</v>
      </c>
      <c r="C1122">
        <v>50</v>
      </c>
      <c r="D1122" t="str">
        <f t="shared" si="62"/>
        <v>05000US22013</v>
      </c>
      <c r="E1122" t="s">
        <v>1143</v>
      </c>
      <c r="F1122" t="str">
        <f t="shared" si="65"/>
        <v>Bienville</v>
      </c>
      <c r="G1122" t="str">
        <f t="shared" si="64"/>
        <v>Louisiana</v>
      </c>
      <c r="H1122">
        <v>14353</v>
      </c>
      <c r="I1122">
        <v>14353</v>
      </c>
      <c r="J1122">
        <v>14329</v>
      </c>
      <c r="K1122">
        <v>14232</v>
      </c>
      <c r="L1122">
        <v>14167</v>
      </c>
      <c r="M1122">
        <v>13945</v>
      </c>
      <c r="N1122">
        <v>13771</v>
      </c>
      <c r="O1122">
        <v>13871</v>
      </c>
      <c r="P1122" s="2">
        <v>13865</v>
      </c>
      <c r="Q1122" s="10" t="s">
        <v>3324</v>
      </c>
    </row>
    <row r="1123" spans="1:17" x14ac:dyDescent="0.2">
      <c r="A1123" t="s">
        <v>5590</v>
      </c>
      <c r="B1123">
        <v>22015</v>
      </c>
      <c r="C1123">
        <v>50</v>
      </c>
      <c r="D1123" t="str">
        <f t="shared" si="62"/>
        <v>05000US22015</v>
      </c>
      <c r="E1123" t="s">
        <v>1144</v>
      </c>
      <c r="F1123" t="str">
        <f t="shared" si="65"/>
        <v>Bossier</v>
      </c>
      <c r="G1123" t="str">
        <f t="shared" si="64"/>
        <v>Louisiana</v>
      </c>
      <c r="H1123">
        <v>116979</v>
      </c>
      <c r="I1123">
        <v>116979</v>
      </c>
      <c r="J1123">
        <v>117628</v>
      </c>
      <c r="K1123">
        <v>120039</v>
      </c>
      <c r="L1123">
        <v>123165</v>
      </c>
      <c r="M1123">
        <v>123894</v>
      </c>
      <c r="N1123">
        <v>124894</v>
      </c>
      <c r="O1123">
        <v>125588</v>
      </c>
      <c r="P1123" s="2">
        <v>126057</v>
      </c>
      <c r="Q1123" s="10" t="s">
        <v>3324</v>
      </c>
    </row>
    <row r="1124" spans="1:17" x14ac:dyDescent="0.2">
      <c r="A1124" t="s">
        <v>5591</v>
      </c>
      <c r="B1124">
        <v>22017</v>
      </c>
      <c r="C1124">
        <v>50</v>
      </c>
      <c r="D1124" t="str">
        <f t="shared" si="62"/>
        <v>05000US22017</v>
      </c>
      <c r="E1124" t="s">
        <v>1145</v>
      </c>
      <c r="F1124" t="str">
        <f t="shared" si="65"/>
        <v>Caddo</v>
      </c>
      <c r="G1124" t="str">
        <f t="shared" si="64"/>
        <v>Louisiana</v>
      </c>
      <c r="H1124">
        <v>254969</v>
      </c>
      <c r="I1124">
        <v>254969</v>
      </c>
      <c r="J1124">
        <v>255694</v>
      </c>
      <c r="K1124">
        <v>257005</v>
      </c>
      <c r="L1124">
        <v>257396</v>
      </c>
      <c r="M1124">
        <v>255224</v>
      </c>
      <c r="N1124">
        <v>252747</v>
      </c>
      <c r="O1124">
        <v>251405</v>
      </c>
      <c r="P1124" s="2">
        <v>248851</v>
      </c>
      <c r="Q1124" s="10" t="s">
        <v>3287</v>
      </c>
    </row>
    <row r="1125" spans="1:17" x14ac:dyDescent="0.2">
      <c r="A1125" t="s">
        <v>5592</v>
      </c>
      <c r="B1125">
        <v>22019</v>
      </c>
      <c r="C1125">
        <v>50</v>
      </c>
      <c r="D1125" t="str">
        <f t="shared" si="62"/>
        <v>05000US22019</v>
      </c>
      <c r="E1125" t="s">
        <v>1146</v>
      </c>
      <c r="F1125" t="str">
        <f t="shared" si="65"/>
        <v>Calcasieu</v>
      </c>
      <c r="G1125" t="str">
        <f t="shared" si="64"/>
        <v>Louisiana</v>
      </c>
      <c r="H1125">
        <v>192768</v>
      </c>
      <c r="I1125">
        <v>192770</v>
      </c>
      <c r="J1125">
        <v>193104</v>
      </c>
      <c r="K1125">
        <v>193825</v>
      </c>
      <c r="L1125">
        <v>194563</v>
      </c>
      <c r="M1125">
        <v>195491</v>
      </c>
      <c r="N1125">
        <v>196815</v>
      </c>
      <c r="O1125">
        <v>198693</v>
      </c>
      <c r="P1125" s="2">
        <v>200601</v>
      </c>
      <c r="Q1125" s="10" t="s">
        <v>3324</v>
      </c>
    </row>
    <row r="1126" spans="1:17" x14ac:dyDescent="0.2">
      <c r="A1126" t="s">
        <v>5593</v>
      </c>
      <c r="B1126">
        <v>22021</v>
      </c>
      <c r="C1126">
        <v>50</v>
      </c>
      <c r="D1126" t="str">
        <f t="shared" si="62"/>
        <v>05000US22021</v>
      </c>
      <c r="E1126" t="s">
        <v>1147</v>
      </c>
      <c r="F1126" t="str">
        <f t="shared" si="65"/>
        <v>Caldwell</v>
      </c>
      <c r="G1126" t="str">
        <f t="shared" si="64"/>
        <v>Louisiana</v>
      </c>
      <c r="H1126">
        <v>10132</v>
      </c>
      <c r="I1126">
        <v>10132</v>
      </c>
      <c r="J1126">
        <v>10138</v>
      </c>
      <c r="K1126">
        <v>10095</v>
      </c>
      <c r="L1126">
        <v>10012</v>
      </c>
      <c r="M1126">
        <v>9932</v>
      </c>
      <c r="N1126">
        <v>9923</v>
      </c>
      <c r="O1126">
        <v>10032</v>
      </c>
      <c r="P1126" s="2">
        <v>10087</v>
      </c>
      <c r="Q1126" s="10" t="s">
        <v>3310</v>
      </c>
    </row>
    <row r="1127" spans="1:17" x14ac:dyDescent="0.2">
      <c r="A1127" t="s">
        <v>5594</v>
      </c>
      <c r="B1127">
        <v>22023</v>
      </c>
      <c r="C1127">
        <v>50</v>
      </c>
      <c r="D1127" t="str">
        <f t="shared" si="62"/>
        <v>05000US22023</v>
      </c>
      <c r="E1127" t="s">
        <v>1148</v>
      </c>
      <c r="F1127" t="str">
        <f t="shared" si="65"/>
        <v>Cameron</v>
      </c>
      <c r="G1127" t="str">
        <f t="shared" si="64"/>
        <v>Louisiana</v>
      </c>
      <c r="H1127">
        <v>6839</v>
      </c>
      <c r="I1127">
        <v>6859</v>
      </c>
      <c r="J1127">
        <v>6901</v>
      </c>
      <c r="K1127">
        <v>6690</v>
      </c>
      <c r="L1127">
        <v>6627</v>
      </c>
      <c r="M1127">
        <v>6688</v>
      </c>
      <c r="N1127">
        <v>6697</v>
      </c>
      <c r="O1127">
        <v>6802</v>
      </c>
      <c r="P1127" s="2">
        <v>6882</v>
      </c>
      <c r="Q1127" s="10" t="s">
        <v>3324</v>
      </c>
    </row>
    <row r="1128" spans="1:17" x14ac:dyDescent="0.2">
      <c r="A1128" t="s">
        <v>5595</v>
      </c>
      <c r="B1128">
        <v>22025</v>
      </c>
      <c r="C1128">
        <v>50</v>
      </c>
      <c r="D1128" t="str">
        <f t="shared" si="62"/>
        <v>05000US22025</v>
      </c>
      <c r="E1128" t="s">
        <v>1149</v>
      </c>
      <c r="F1128" t="str">
        <f t="shared" si="65"/>
        <v>Catahoula</v>
      </c>
      <c r="G1128" t="str">
        <f t="shared" si="64"/>
        <v>Louisiana</v>
      </c>
      <c r="H1128">
        <v>10407</v>
      </c>
      <c r="I1128">
        <v>10407</v>
      </c>
      <c r="J1128">
        <v>10374</v>
      </c>
      <c r="K1128">
        <v>10318</v>
      </c>
      <c r="L1128">
        <v>10263</v>
      </c>
      <c r="M1128">
        <v>10293</v>
      </c>
      <c r="N1128">
        <v>10172</v>
      </c>
      <c r="O1128">
        <v>10074</v>
      </c>
      <c r="P1128" s="2">
        <v>9921</v>
      </c>
      <c r="Q1128" s="10" t="s">
        <v>3310</v>
      </c>
    </row>
    <row r="1129" spans="1:17" x14ac:dyDescent="0.2">
      <c r="A1129" t="s">
        <v>5596</v>
      </c>
      <c r="B1129">
        <v>22027</v>
      </c>
      <c r="C1129">
        <v>50</v>
      </c>
      <c r="D1129" t="str">
        <f t="shared" si="62"/>
        <v>05000US22027</v>
      </c>
      <c r="E1129" t="s">
        <v>1150</v>
      </c>
      <c r="F1129" t="str">
        <f t="shared" si="65"/>
        <v>Claiborne</v>
      </c>
      <c r="G1129" t="str">
        <f t="shared" si="64"/>
        <v>Louisiana</v>
      </c>
      <c r="H1129">
        <v>17195</v>
      </c>
      <c r="I1129">
        <v>17195</v>
      </c>
      <c r="J1129">
        <v>17153</v>
      </c>
      <c r="K1129">
        <v>16947</v>
      </c>
      <c r="L1129">
        <v>16851</v>
      </c>
      <c r="M1129">
        <v>16653</v>
      </c>
      <c r="N1129">
        <v>16371</v>
      </c>
      <c r="O1129">
        <v>16251</v>
      </c>
      <c r="P1129" s="2">
        <v>16132</v>
      </c>
      <c r="Q1129" s="1" t="s">
        <v>3324</v>
      </c>
    </row>
    <row r="1130" spans="1:17" x14ac:dyDescent="0.2">
      <c r="A1130" t="s">
        <v>5597</v>
      </c>
      <c r="B1130">
        <v>22029</v>
      </c>
      <c r="C1130">
        <v>50</v>
      </c>
      <c r="D1130" t="str">
        <f t="shared" si="62"/>
        <v>05000US22029</v>
      </c>
      <c r="E1130" t="s">
        <v>1151</v>
      </c>
      <c r="F1130" t="str">
        <f t="shared" si="65"/>
        <v>Concordia</v>
      </c>
      <c r="G1130" t="str">
        <f t="shared" si="64"/>
        <v>Louisiana</v>
      </c>
      <c r="H1130">
        <v>20822</v>
      </c>
      <c r="I1130">
        <v>20822</v>
      </c>
      <c r="J1130">
        <v>20831</v>
      </c>
      <c r="K1130">
        <v>20822</v>
      </c>
      <c r="L1130">
        <v>20458</v>
      </c>
      <c r="M1130">
        <v>20450</v>
      </c>
      <c r="N1130">
        <v>20413</v>
      </c>
      <c r="O1130">
        <v>20197</v>
      </c>
      <c r="P1130" s="2">
        <v>19920</v>
      </c>
      <c r="Q1130" s="10" t="s">
        <v>3310</v>
      </c>
    </row>
    <row r="1131" spans="1:17" x14ac:dyDescent="0.2">
      <c r="A1131" t="s">
        <v>5598</v>
      </c>
      <c r="B1131">
        <v>22031</v>
      </c>
      <c r="C1131">
        <v>50</v>
      </c>
      <c r="D1131" t="str">
        <f t="shared" si="62"/>
        <v>05000US22031</v>
      </c>
      <c r="E1131" t="s">
        <v>1152</v>
      </c>
      <c r="F1131" t="str">
        <f t="shared" si="65"/>
        <v>De Soto</v>
      </c>
      <c r="G1131" t="str">
        <f t="shared" si="64"/>
        <v>Louisiana</v>
      </c>
      <c r="H1131">
        <v>26656</v>
      </c>
      <c r="I1131">
        <v>26656</v>
      </c>
      <c r="J1131">
        <v>26683</v>
      </c>
      <c r="K1131">
        <v>26774</v>
      </c>
      <c r="L1131">
        <v>26991</v>
      </c>
      <c r="M1131">
        <v>27026</v>
      </c>
      <c r="N1131">
        <v>27005</v>
      </c>
      <c r="O1131">
        <v>27064</v>
      </c>
      <c r="P1131" s="2">
        <v>27149</v>
      </c>
      <c r="Q1131" s="1" t="s">
        <v>3324</v>
      </c>
    </row>
    <row r="1132" spans="1:17" x14ac:dyDescent="0.2">
      <c r="A1132" t="s">
        <v>5599</v>
      </c>
      <c r="B1132">
        <v>22033</v>
      </c>
      <c r="C1132">
        <v>50</v>
      </c>
      <c r="D1132" t="str">
        <f t="shared" si="62"/>
        <v>05000US22033</v>
      </c>
      <c r="E1132" t="s">
        <v>1153</v>
      </c>
      <c r="F1132" t="str">
        <f t="shared" si="65"/>
        <v>East Baton Rouge</v>
      </c>
      <c r="G1132" t="str">
        <f t="shared" si="64"/>
        <v>Louisiana</v>
      </c>
      <c r="H1132">
        <v>440171</v>
      </c>
      <c r="I1132">
        <v>440178</v>
      </c>
      <c r="J1132">
        <v>440723</v>
      </c>
      <c r="K1132">
        <v>441268</v>
      </c>
      <c r="L1132">
        <v>443039</v>
      </c>
      <c r="M1132">
        <v>444527</v>
      </c>
      <c r="N1132">
        <v>445864</v>
      </c>
      <c r="O1132">
        <v>446216</v>
      </c>
      <c r="P1132" s="2">
        <v>447037</v>
      </c>
      <c r="Q1132" s="10" t="s">
        <v>3310</v>
      </c>
    </row>
    <row r="1133" spans="1:17" x14ac:dyDescent="0.2">
      <c r="A1133" t="s">
        <v>5600</v>
      </c>
      <c r="B1133">
        <v>22035</v>
      </c>
      <c r="C1133">
        <v>50</v>
      </c>
      <c r="D1133" t="str">
        <f t="shared" si="62"/>
        <v>05000US22035</v>
      </c>
      <c r="E1133" t="s">
        <v>1154</v>
      </c>
      <c r="F1133" t="str">
        <f t="shared" si="65"/>
        <v>East Carroll</v>
      </c>
      <c r="G1133" t="str">
        <f t="shared" si="64"/>
        <v>Louisiana</v>
      </c>
      <c r="H1133">
        <v>7759</v>
      </c>
      <c r="I1133">
        <v>7759</v>
      </c>
      <c r="J1133">
        <v>7724</v>
      </c>
      <c r="K1133">
        <v>7662</v>
      </c>
      <c r="L1133">
        <v>7573</v>
      </c>
      <c r="M1133">
        <v>7503</v>
      </c>
      <c r="N1133">
        <v>7454</v>
      </c>
      <c r="O1133">
        <v>7295</v>
      </c>
      <c r="P1133" s="2">
        <v>7271</v>
      </c>
      <c r="Q1133" s="10" t="s">
        <v>3310</v>
      </c>
    </row>
    <row r="1134" spans="1:17" x14ac:dyDescent="0.2">
      <c r="A1134" t="s">
        <v>5601</v>
      </c>
      <c r="B1134">
        <v>22037</v>
      </c>
      <c r="C1134">
        <v>50</v>
      </c>
      <c r="D1134" t="str">
        <f t="shared" si="62"/>
        <v>05000US22037</v>
      </c>
      <c r="E1134" t="s">
        <v>1155</v>
      </c>
      <c r="F1134" t="str">
        <f t="shared" si="65"/>
        <v>East Feliciana</v>
      </c>
      <c r="G1134" t="str">
        <f t="shared" si="64"/>
        <v>Louisiana</v>
      </c>
      <c r="H1134">
        <v>20267</v>
      </c>
      <c r="I1134">
        <v>20263</v>
      </c>
      <c r="J1134">
        <v>20170</v>
      </c>
      <c r="K1134">
        <v>20128</v>
      </c>
      <c r="L1134">
        <v>19943</v>
      </c>
      <c r="M1134">
        <v>19675</v>
      </c>
      <c r="N1134">
        <v>19806</v>
      </c>
      <c r="O1134">
        <v>19675</v>
      </c>
      <c r="P1134" s="2">
        <v>19683</v>
      </c>
      <c r="Q1134" s="10" t="s">
        <v>3310</v>
      </c>
    </row>
    <row r="1135" spans="1:17" x14ac:dyDescent="0.2">
      <c r="A1135" t="s">
        <v>5602</v>
      </c>
      <c r="B1135">
        <v>22039</v>
      </c>
      <c r="C1135">
        <v>50</v>
      </c>
      <c r="D1135" t="str">
        <f t="shared" si="62"/>
        <v>05000US22039</v>
      </c>
      <c r="E1135" t="s">
        <v>1156</v>
      </c>
      <c r="F1135" t="str">
        <f t="shared" si="65"/>
        <v>Evangeline</v>
      </c>
      <c r="G1135" t="str">
        <f t="shared" si="64"/>
        <v>Louisiana</v>
      </c>
      <c r="H1135">
        <v>33984</v>
      </c>
      <c r="I1135">
        <v>33984</v>
      </c>
      <c r="J1135">
        <v>33965</v>
      </c>
      <c r="K1135">
        <v>33851</v>
      </c>
      <c r="L1135">
        <v>33754</v>
      </c>
      <c r="M1135">
        <v>33814</v>
      </c>
      <c r="N1135">
        <v>33758</v>
      </c>
      <c r="O1135">
        <v>33789</v>
      </c>
      <c r="P1135" s="2">
        <v>33709</v>
      </c>
      <c r="Q1135" s="1" t="s">
        <v>3324</v>
      </c>
    </row>
    <row r="1136" spans="1:17" x14ac:dyDescent="0.2">
      <c r="A1136" t="s">
        <v>5603</v>
      </c>
      <c r="B1136">
        <v>22041</v>
      </c>
      <c r="C1136">
        <v>50</v>
      </c>
      <c r="D1136" t="str">
        <f t="shared" si="62"/>
        <v>05000US22041</v>
      </c>
      <c r="E1136" t="s">
        <v>1157</v>
      </c>
      <c r="F1136" t="str">
        <f t="shared" si="65"/>
        <v>Franklin</v>
      </c>
      <c r="G1136" t="str">
        <f t="shared" si="64"/>
        <v>Louisiana</v>
      </c>
      <c r="H1136">
        <v>20767</v>
      </c>
      <c r="I1136">
        <v>20767</v>
      </c>
      <c r="J1136">
        <v>20820</v>
      </c>
      <c r="K1136">
        <v>20771</v>
      </c>
      <c r="L1136">
        <v>20605</v>
      </c>
      <c r="M1136">
        <v>20522</v>
      </c>
      <c r="N1136">
        <v>20460</v>
      </c>
      <c r="O1136">
        <v>20403</v>
      </c>
      <c r="P1136" s="2">
        <v>20330</v>
      </c>
      <c r="Q1136" s="10" t="s">
        <v>3310</v>
      </c>
    </row>
    <row r="1137" spans="1:17" x14ac:dyDescent="0.2">
      <c r="A1137" t="s">
        <v>5604</v>
      </c>
      <c r="B1137">
        <v>22043</v>
      </c>
      <c r="C1137">
        <v>50</v>
      </c>
      <c r="D1137" t="str">
        <f t="shared" si="62"/>
        <v>05000US22043</v>
      </c>
      <c r="E1137" t="s">
        <v>1158</v>
      </c>
      <c r="F1137" t="str">
        <f t="shared" si="65"/>
        <v>Grant</v>
      </c>
      <c r="G1137" t="str">
        <f t="shared" si="64"/>
        <v>Louisiana</v>
      </c>
      <c r="H1137">
        <v>22309</v>
      </c>
      <c r="I1137">
        <v>22309</v>
      </c>
      <c r="J1137">
        <v>22345</v>
      </c>
      <c r="K1137">
        <v>22379</v>
      </c>
      <c r="L1137">
        <v>22404</v>
      </c>
      <c r="M1137">
        <v>22346</v>
      </c>
      <c r="N1137">
        <v>22400</v>
      </c>
      <c r="O1137">
        <v>22346</v>
      </c>
      <c r="P1137" s="2">
        <v>22365</v>
      </c>
      <c r="Q1137" s="1" t="s">
        <v>3324</v>
      </c>
    </row>
    <row r="1138" spans="1:17" x14ac:dyDescent="0.2">
      <c r="A1138" t="s">
        <v>5605</v>
      </c>
      <c r="B1138">
        <v>22045</v>
      </c>
      <c r="C1138">
        <v>50</v>
      </c>
      <c r="D1138" t="str">
        <f t="shared" si="62"/>
        <v>05000US22045</v>
      </c>
      <c r="E1138" t="s">
        <v>1159</v>
      </c>
      <c r="F1138" t="str">
        <f t="shared" si="65"/>
        <v>Iberia</v>
      </c>
      <c r="G1138" t="str">
        <f t="shared" si="64"/>
        <v>Louisiana</v>
      </c>
      <c r="H1138">
        <v>73240</v>
      </c>
      <c r="I1138">
        <v>73240</v>
      </c>
      <c r="J1138">
        <v>73252</v>
      </c>
      <c r="K1138">
        <v>73542</v>
      </c>
      <c r="L1138">
        <v>73890</v>
      </c>
      <c r="M1138">
        <v>73988</v>
      </c>
      <c r="N1138">
        <v>73889</v>
      </c>
      <c r="O1138">
        <v>73953</v>
      </c>
      <c r="P1138" s="2">
        <v>73273</v>
      </c>
      <c r="Q1138" s="10" t="s">
        <v>3310</v>
      </c>
    </row>
    <row r="1139" spans="1:17" x14ac:dyDescent="0.2">
      <c r="A1139" t="s">
        <v>5606</v>
      </c>
      <c r="B1139">
        <v>22047</v>
      </c>
      <c r="C1139">
        <v>50</v>
      </c>
      <c r="D1139" t="str">
        <f t="shared" si="62"/>
        <v>05000US22047</v>
      </c>
      <c r="E1139" t="s">
        <v>1160</v>
      </c>
      <c r="F1139" t="str">
        <f t="shared" si="65"/>
        <v>Iberville</v>
      </c>
      <c r="G1139" t="str">
        <f t="shared" si="64"/>
        <v>Louisiana</v>
      </c>
      <c r="H1139">
        <v>33387</v>
      </c>
      <c r="I1139">
        <v>33407</v>
      </c>
      <c r="J1139">
        <v>33363</v>
      </c>
      <c r="K1139">
        <v>33343</v>
      </c>
      <c r="L1139">
        <v>33319</v>
      </c>
      <c r="M1139">
        <v>33332</v>
      </c>
      <c r="N1139">
        <v>33090</v>
      </c>
      <c r="O1139">
        <v>33136</v>
      </c>
      <c r="P1139" s="2">
        <v>32920</v>
      </c>
      <c r="Q1139" s="10" t="s">
        <v>3310</v>
      </c>
    </row>
    <row r="1140" spans="1:17" x14ac:dyDescent="0.2">
      <c r="A1140" t="s">
        <v>5607</v>
      </c>
      <c r="B1140">
        <v>22049</v>
      </c>
      <c r="C1140">
        <v>50</v>
      </c>
      <c r="D1140" t="str">
        <f t="shared" si="62"/>
        <v>05000US22049</v>
      </c>
      <c r="E1140" t="s">
        <v>1161</v>
      </c>
      <c r="F1140" t="str">
        <f t="shared" si="65"/>
        <v>Jackson</v>
      </c>
      <c r="G1140" t="str">
        <f t="shared" si="64"/>
        <v>Louisiana</v>
      </c>
      <c r="H1140">
        <v>16274</v>
      </c>
      <c r="I1140">
        <v>16274</v>
      </c>
      <c r="J1140">
        <v>16293</v>
      </c>
      <c r="K1140">
        <v>16344</v>
      </c>
      <c r="L1140">
        <v>16237</v>
      </c>
      <c r="M1140">
        <v>16114</v>
      </c>
      <c r="N1140">
        <v>15968</v>
      </c>
      <c r="O1140">
        <v>15866</v>
      </c>
      <c r="P1140" s="2">
        <v>15808</v>
      </c>
      <c r="Q1140" s="1" t="s">
        <v>3324</v>
      </c>
    </row>
    <row r="1141" spans="1:17" x14ac:dyDescent="0.2">
      <c r="A1141" t="s">
        <v>5608</v>
      </c>
      <c r="B1141">
        <v>22051</v>
      </c>
      <c r="C1141">
        <v>50</v>
      </c>
      <c r="D1141" t="str">
        <f t="shared" si="62"/>
        <v>05000US22051</v>
      </c>
      <c r="E1141" t="s">
        <v>1162</v>
      </c>
      <c r="F1141" t="str">
        <f t="shared" si="65"/>
        <v>Jefferson</v>
      </c>
      <c r="G1141" t="str">
        <f t="shared" si="64"/>
        <v>Louisiana</v>
      </c>
      <c r="H1141">
        <v>432552</v>
      </c>
      <c r="I1141">
        <v>432552</v>
      </c>
      <c r="J1141">
        <v>432755</v>
      </c>
      <c r="K1141">
        <v>433983</v>
      </c>
      <c r="L1141">
        <v>434312</v>
      </c>
      <c r="M1141">
        <v>434770</v>
      </c>
      <c r="N1141">
        <v>434858</v>
      </c>
      <c r="O1141">
        <v>435555</v>
      </c>
      <c r="P1141" s="2">
        <v>436523</v>
      </c>
      <c r="Q1141" s="10" t="s">
        <v>3310</v>
      </c>
    </row>
    <row r="1142" spans="1:17" x14ac:dyDescent="0.2">
      <c r="A1142" t="s">
        <v>5609</v>
      </c>
      <c r="B1142">
        <v>22053</v>
      </c>
      <c r="C1142">
        <v>50</v>
      </c>
      <c r="D1142" t="str">
        <f t="shared" si="62"/>
        <v>05000US22053</v>
      </c>
      <c r="E1142" t="s">
        <v>1163</v>
      </c>
      <c r="F1142" t="str">
        <f t="shared" si="65"/>
        <v>Jefferson Davis</v>
      </c>
      <c r="G1142" t="str">
        <f t="shared" si="64"/>
        <v>Louisiana</v>
      </c>
      <c r="H1142">
        <v>31594</v>
      </c>
      <c r="I1142">
        <v>31594</v>
      </c>
      <c r="J1142">
        <v>31628</v>
      </c>
      <c r="K1142">
        <v>31578</v>
      </c>
      <c r="L1142">
        <v>31441</v>
      </c>
      <c r="M1142">
        <v>31283</v>
      </c>
      <c r="N1142">
        <v>31424</v>
      </c>
      <c r="O1142">
        <v>31434</v>
      </c>
      <c r="P1142" s="2">
        <v>31413</v>
      </c>
      <c r="Q1142" s="1" t="s">
        <v>3324</v>
      </c>
    </row>
    <row r="1143" spans="1:17" x14ac:dyDescent="0.2">
      <c r="A1143" t="s">
        <v>5610</v>
      </c>
      <c r="B1143">
        <v>22055</v>
      </c>
      <c r="C1143">
        <v>50</v>
      </c>
      <c r="D1143" t="str">
        <f t="shared" si="62"/>
        <v>05000US22055</v>
      </c>
      <c r="E1143" t="s">
        <v>1164</v>
      </c>
      <c r="F1143" t="str">
        <f t="shared" si="65"/>
        <v>Lafayette</v>
      </c>
      <c r="G1143" t="str">
        <f t="shared" si="64"/>
        <v>Louisiana</v>
      </c>
      <c r="H1143">
        <v>221578</v>
      </c>
      <c r="I1143">
        <v>221594</v>
      </c>
      <c r="J1143">
        <v>222178</v>
      </c>
      <c r="K1143">
        <v>224297</v>
      </c>
      <c r="L1143">
        <v>227083</v>
      </c>
      <c r="M1143">
        <v>231247</v>
      </c>
      <c r="N1143">
        <v>235656</v>
      </c>
      <c r="O1143">
        <v>239429</v>
      </c>
      <c r="P1143" s="2">
        <v>241398</v>
      </c>
      <c r="Q1143" s="10" t="s">
        <v>3310</v>
      </c>
    </row>
    <row r="1144" spans="1:17" x14ac:dyDescent="0.2">
      <c r="A1144" t="s">
        <v>5611</v>
      </c>
      <c r="B1144">
        <v>22057</v>
      </c>
      <c r="C1144">
        <v>50</v>
      </c>
      <c r="D1144" t="str">
        <f t="shared" si="62"/>
        <v>05000US22057</v>
      </c>
      <c r="E1144" t="s">
        <v>1165</v>
      </c>
      <c r="F1144" t="str">
        <f t="shared" si="65"/>
        <v>Lafourche</v>
      </c>
      <c r="G1144" t="str">
        <f t="shared" si="64"/>
        <v>Louisiana</v>
      </c>
      <c r="H1144">
        <v>96318</v>
      </c>
      <c r="I1144">
        <v>96596</v>
      </c>
      <c r="J1144">
        <v>96686</v>
      </c>
      <c r="K1144">
        <v>96988</v>
      </c>
      <c r="L1144">
        <v>97074</v>
      </c>
      <c r="M1144">
        <v>97148</v>
      </c>
      <c r="N1144">
        <v>97750</v>
      </c>
      <c r="O1144">
        <v>98162</v>
      </c>
      <c r="P1144" s="2">
        <v>98305</v>
      </c>
      <c r="Q1144" s="10" t="s">
        <v>3310</v>
      </c>
    </row>
    <row r="1145" spans="1:17" x14ac:dyDescent="0.2">
      <c r="A1145" t="s">
        <v>5612</v>
      </c>
      <c r="B1145">
        <v>22059</v>
      </c>
      <c r="C1145">
        <v>50</v>
      </c>
      <c r="D1145" t="str">
        <f t="shared" si="62"/>
        <v>05000US22059</v>
      </c>
      <c r="E1145" t="s">
        <v>1166</v>
      </c>
      <c r="F1145" t="str">
        <f t="shared" si="65"/>
        <v>LaSalle</v>
      </c>
      <c r="G1145" t="str">
        <f t="shared" si="64"/>
        <v>Louisiana</v>
      </c>
      <c r="H1145">
        <v>14890</v>
      </c>
      <c r="I1145">
        <v>14890</v>
      </c>
      <c r="J1145">
        <v>14916</v>
      </c>
      <c r="K1145">
        <v>14948</v>
      </c>
      <c r="L1145">
        <v>14877</v>
      </c>
      <c r="M1145">
        <v>14826</v>
      </c>
      <c r="N1145">
        <v>14874</v>
      </c>
      <c r="O1145">
        <v>15004</v>
      </c>
      <c r="P1145" s="2">
        <v>15052</v>
      </c>
      <c r="Q1145" s="1" t="s">
        <v>3310</v>
      </c>
    </row>
    <row r="1146" spans="1:17" x14ac:dyDescent="0.2">
      <c r="A1146" t="s">
        <v>5613</v>
      </c>
      <c r="B1146">
        <v>22061</v>
      </c>
      <c r="C1146">
        <v>50</v>
      </c>
      <c r="D1146" t="str">
        <f t="shared" si="62"/>
        <v>05000US22061</v>
      </c>
      <c r="E1146" t="s">
        <v>1167</v>
      </c>
      <c r="F1146" t="str">
        <f t="shared" si="65"/>
        <v>Lincoln</v>
      </c>
      <c r="G1146" t="str">
        <f t="shared" si="64"/>
        <v>Louisiana</v>
      </c>
      <c r="H1146">
        <v>46735</v>
      </c>
      <c r="I1146">
        <v>46735</v>
      </c>
      <c r="J1146">
        <v>46864</v>
      </c>
      <c r="K1146">
        <v>47062</v>
      </c>
      <c r="L1146">
        <v>47123</v>
      </c>
      <c r="M1146">
        <v>47404</v>
      </c>
      <c r="N1146">
        <v>47409</v>
      </c>
      <c r="O1146">
        <v>47719</v>
      </c>
      <c r="P1146" s="2">
        <v>47745</v>
      </c>
      <c r="Q1146" s="1" t="s">
        <v>3324</v>
      </c>
    </row>
    <row r="1147" spans="1:17" x14ac:dyDescent="0.2">
      <c r="A1147" t="s">
        <v>5614</v>
      </c>
      <c r="B1147">
        <v>22063</v>
      </c>
      <c r="C1147">
        <v>50</v>
      </c>
      <c r="D1147" t="str">
        <f t="shared" si="62"/>
        <v>05000US22063</v>
      </c>
      <c r="E1147" t="s">
        <v>1168</v>
      </c>
      <c r="F1147" t="str">
        <f t="shared" si="65"/>
        <v>Livingston</v>
      </c>
      <c r="G1147" t="str">
        <f t="shared" si="64"/>
        <v>Louisiana</v>
      </c>
      <c r="H1147">
        <v>128026</v>
      </c>
      <c r="I1147">
        <v>128040</v>
      </c>
      <c r="J1147">
        <v>128707</v>
      </c>
      <c r="K1147">
        <v>130221</v>
      </c>
      <c r="L1147">
        <v>131940</v>
      </c>
      <c r="M1147">
        <v>134175</v>
      </c>
      <c r="N1147">
        <v>135695</v>
      </c>
      <c r="O1147">
        <v>137675</v>
      </c>
      <c r="P1147" s="2">
        <v>140138</v>
      </c>
      <c r="Q1147" s="10" t="s">
        <v>3310</v>
      </c>
    </row>
    <row r="1148" spans="1:17" x14ac:dyDescent="0.2">
      <c r="A1148" t="s">
        <v>5615</v>
      </c>
      <c r="B1148">
        <v>22065</v>
      </c>
      <c r="C1148">
        <v>50</v>
      </c>
      <c r="D1148" t="str">
        <f t="shared" si="62"/>
        <v>05000US22065</v>
      </c>
      <c r="E1148" t="s">
        <v>1169</v>
      </c>
      <c r="F1148" t="str">
        <f t="shared" si="65"/>
        <v>Madison</v>
      </c>
      <c r="G1148" t="str">
        <f t="shared" si="64"/>
        <v>Louisiana</v>
      </c>
      <c r="H1148">
        <v>12093</v>
      </c>
      <c r="I1148">
        <v>12099</v>
      </c>
      <c r="J1148">
        <v>12100</v>
      </c>
      <c r="K1148">
        <v>11972</v>
      </c>
      <c r="L1148">
        <v>12206</v>
      </c>
      <c r="M1148">
        <v>11899</v>
      </c>
      <c r="N1148">
        <v>11805</v>
      </c>
      <c r="O1148">
        <v>11575</v>
      </c>
      <c r="P1148" s="2">
        <v>11528</v>
      </c>
      <c r="Q1148" s="10" t="s">
        <v>3310</v>
      </c>
    </row>
    <row r="1149" spans="1:17" x14ac:dyDescent="0.2">
      <c r="A1149" t="s">
        <v>5616</v>
      </c>
      <c r="B1149">
        <v>22067</v>
      </c>
      <c r="C1149">
        <v>50</v>
      </c>
      <c r="D1149" t="str">
        <f t="shared" si="62"/>
        <v>05000US22067</v>
      </c>
      <c r="E1149" t="s">
        <v>1170</v>
      </c>
      <c r="F1149" t="str">
        <f t="shared" si="65"/>
        <v>Morehouse</v>
      </c>
      <c r="G1149" t="str">
        <f t="shared" si="64"/>
        <v>Louisiana</v>
      </c>
      <c r="H1149">
        <v>27979</v>
      </c>
      <c r="I1149">
        <v>27979</v>
      </c>
      <c r="J1149">
        <v>27896</v>
      </c>
      <c r="K1149">
        <v>27502</v>
      </c>
      <c r="L1149">
        <v>27454</v>
      </c>
      <c r="M1149">
        <v>27012</v>
      </c>
      <c r="N1149">
        <v>26732</v>
      </c>
      <c r="O1149">
        <v>26428</v>
      </c>
      <c r="P1149" s="2">
        <v>26071</v>
      </c>
      <c r="Q1149" s="10" t="s">
        <v>3310</v>
      </c>
    </row>
    <row r="1150" spans="1:17" x14ac:dyDescent="0.2">
      <c r="A1150" t="s">
        <v>5617</v>
      </c>
      <c r="B1150">
        <v>22069</v>
      </c>
      <c r="C1150">
        <v>50</v>
      </c>
      <c r="D1150" t="str">
        <f t="shared" si="62"/>
        <v>05000US22069</v>
      </c>
      <c r="E1150" t="s">
        <v>1171</v>
      </c>
      <c r="F1150" t="str">
        <f t="shared" si="65"/>
        <v>Natchitoches</v>
      </c>
      <c r="G1150" t="str">
        <f t="shared" si="64"/>
        <v>Louisiana</v>
      </c>
      <c r="H1150">
        <v>39566</v>
      </c>
      <c r="I1150">
        <v>39566</v>
      </c>
      <c r="J1150">
        <v>39525</v>
      </c>
      <c r="K1150">
        <v>39538</v>
      </c>
      <c r="L1150">
        <v>39491</v>
      </c>
      <c r="M1150">
        <v>39225</v>
      </c>
      <c r="N1150">
        <v>39275</v>
      </c>
      <c r="O1150">
        <v>39137</v>
      </c>
      <c r="P1150" s="2">
        <v>39162</v>
      </c>
      <c r="Q1150" s="1" t="s">
        <v>3324</v>
      </c>
    </row>
    <row r="1151" spans="1:17" x14ac:dyDescent="0.2">
      <c r="A1151" t="s">
        <v>5618</v>
      </c>
      <c r="B1151">
        <v>22071</v>
      </c>
      <c r="C1151">
        <v>50</v>
      </c>
      <c r="D1151" t="str">
        <f t="shared" si="62"/>
        <v>05000US22071</v>
      </c>
      <c r="E1151" t="s">
        <v>1172</v>
      </c>
      <c r="F1151" t="str">
        <f t="shared" si="65"/>
        <v>Orleans</v>
      </c>
      <c r="G1151" t="str">
        <f t="shared" si="64"/>
        <v>Louisiana</v>
      </c>
      <c r="H1151">
        <v>343829</v>
      </c>
      <c r="I1151">
        <v>343829</v>
      </c>
      <c r="J1151">
        <v>347903</v>
      </c>
      <c r="K1151">
        <v>360840</v>
      </c>
      <c r="L1151">
        <v>370138</v>
      </c>
      <c r="M1151">
        <v>378886</v>
      </c>
      <c r="N1151">
        <v>384355</v>
      </c>
      <c r="O1151">
        <v>389738</v>
      </c>
      <c r="P1151" s="2">
        <v>391495</v>
      </c>
      <c r="Q1151" s="10" t="s">
        <v>3310</v>
      </c>
    </row>
    <row r="1152" spans="1:17" x14ac:dyDescent="0.2">
      <c r="A1152" t="s">
        <v>5619</v>
      </c>
      <c r="B1152">
        <v>22073</v>
      </c>
      <c r="C1152">
        <v>50</v>
      </c>
      <c r="D1152" t="str">
        <f t="shared" si="62"/>
        <v>05000US22073</v>
      </c>
      <c r="E1152" t="s">
        <v>1173</v>
      </c>
      <c r="F1152" t="str">
        <f t="shared" si="65"/>
        <v>Ouachita</v>
      </c>
      <c r="G1152" t="str">
        <f t="shared" si="64"/>
        <v>Louisiana</v>
      </c>
      <c r="H1152">
        <v>153720</v>
      </c>
      <c r="I1152">
        <v>153726</v>
      </c>
      <c r="J1152">
        <v>153976</v>
      </c>
      <c r="K1152">
        <v>154623</v>
      </c>
      <c r="L1152">
        <v>155342</v>
      </c>
      <c r="M1152">
        <v>156142</v>
      </c>
      <c r="N1152">
        <v>156504</v>
      </c>
      <c r="O1152">
        <v>157018</v>
      </c>
      <c r="P1152" s="2">
        <v>156983</v>
      </c>
      <c r="Q1152" s="1" t="s">
        <v>3324</v>
      </c>
    </row>
    <row r="1153" spans="1:17" x14ac:dyDescent="0.2">
      <c r="A1153" t="s">
        <v>5620</v>
      </c>
      <c r="B1153">
        <v>22075</v>
      </c>
      <c r="C1153">
        <v>50</v>
      </c>
      <c r="D1153" t="str">
        <f t="shared" si="62"/>
        <v>05000US22075</v>
      </c>
      <c r="E1153" t="s">
        <v>1174</v>
      </c>
      <c r="F1153" t="str">
        <f t="shared" si="65"/>
        <v>Plaquemines</v>
      </c>
      <c r="G1153" t="str">
        <f t="shared" si="64"/>
        <v>Louisiana</v>
      </c>
      <c r="H1153">
        <v>23042</v>
      </c>
      <c r="I1153">
        <v>23039</v>
      </c>
      <c r="J1153">
        <v>23123</v>
      </c>
      <c r="K1153">
        <v>23629</v>
      </c>
      <c r="L1153">
        <v>23893</v>
      </c>
      <c r="M1153">
        <v>23597</v>
      </c>
      <c r="N1153">
        <v>23397</v>
      </c>
      <c r="O1153">
        <v>23568</v>
      </c>
      <c r="P1153" s="2">
        <v>23464</v>
      </c>
      <c r="Q1153" s="10" t="s">
        <v>3310</v>
      </c>
    </row>
    <row r="1154" spans="1:17" x14ac:dyDescent="0.2">
      <c r="A1154" t="s">
        <v>5621</v>
      </c>
      <c r="B1154">
        <v>22077</v>
      </c>
      <c r="C1154">
        <v>50</v>
      </c>
      <c r="D1154" t="str">
        <f t="shared" si="62"/>
        <v>05000US22077</v>
      </c>
      <c r="E1154" t="s">
        <v>1175</v>
      </c>
      <c r="F1154" t="str">
        <f t="shared" si="65"/>
        <v>Pointe Coupee</v>
      </c>
      <c r="G1154" t="str">
        <f t="shared" si="64"/>
        <v>Louisiana</v>
      </c>
      <c r="H1154">
        <v>22802</v>
      </c>
      <c r="I1154">
        <v>22802</v>
      </c>
      <c r="J1154">
        <v>22757</v>
      </c>
      <c r="K1154">
        <v>22833</v>
      </c>
      <c r="L1154">
        <v>22706</v>
      </c>
      <c r="M1154">
        <v>22398</v>
      </c>
      <c r="N1154">
        <v>22320</v>
      </c>
      <c r="O1154">
        <v>22245</v>
      </c>
      <c r="P1154" s="2">
        <v>22159</v>
      </c>
      <c r="Q1154" s="10" t="s">
        <v>3310</v>
      </c>
    </row>
    <row r="1155" spans="1:17" x14ac:dyDescent="0.2">
      <c r="A1155" t="s">
        <v>5622</v>
      </c>
      <c r="B1155">
        <v>22079</v>
      </c>
      <c r="C1155">
        <v>50</v>
      </c>
      <c r="D1155" t="str">
        <f t="shared" ref="D1155:D1218" si="66">_xlfn.CONCAT("05000US",TEXT(B1155,"00000"))</f>
        <v>05000US22079</v>
      </c>
      <c r="E1155" t="s">
        <v>1176</v>
      </c>
      <c r="F1155" t="str">
        <f t="shared" si="65"/>
        <v>Rapides</v>
      </c>
      <c r="G1155" t="str">
        <f t="shared" si="64"/>
        <v>Louisiana</v>
      </c>
      <c r="H1155">
        <v>131613</v>
      </c>
      <c r="I1155">
        <v>131613</v>
      </c>
      <c r="J1155">
        <v>131791</v>
      </c>
      <c r="K1155">
        <v>132047</v>
      </c>
      <c r="L1155">
        <v>132184</v>
      </c>
      <c r="M1155">
        <v>132482</v>
      </c>
      <c r="N1155">
        <v>132461</v>
      </c>
      <c r="O1155">
        <v>132316</v>
      </c>
      <c r="P1155" s="2">
        <v>132424</v>
      </c>
      <c r="Q1155" s="1" t="s">
        <v>3324</v>
      </c>
    </row>
    <row r="1156" spans="1:17" x14ac:dyDescent="0.2">
      <c r="A1156" t="s">
        <v>5623</v>
      </c>
      <c r="B1156">
        <v>22081</v>
      </c>
      <c r="C1156">
        <v>50</v>
      </c>
      <c r="D1156" t="str">
        <f t="shared" si="66"/>
        <v>05000US22081</v>
      </c>
      <c r="E1156" t="s">
        <v>1177</v>
      </c>
      <c r="F1156" t="str">
        <f t="shared" si="65"/>
        <v>Red River</v>
      </c>
      <c r="G1156" t="str">
        <f t="shared" ref="G1156:G1219" si="67">MID(E1156,FIND(",",E1156)+2,9999)</f>
        <v>Louisiana</v>
      </c>
      <c r="H1156">
        <v>9091</v>
      </c>
      <c r="I1156">
        <v>9091</v>
      </c>
      <c r="J1156">
        <v>9058</v>
      </c>
      <c r="K1156">
        <v>9050</v>
      </c>
      <c r="L1156">
        <v>9032</v>
      </c>
      <c r="M1156">
        <v>8886</v>
      </c>
      <c r="N1156">
        <v>8688</v>
      </c>
      <c r="O1156">
        <v>8629</v>
      </c>
      <c r="P1156" s="2">
        <v>8550</v>
      </c>
      <c r="Q1156" s="1" t="s">
        <v>3324</v>
      </c>
    </row>
    <row r="1157" spans="1:17" x14ac:dyDescent="0.2">
      <c r="A1157" t="s">
        <v>5624</v>
      </c>
      <c r="B1157">
        <v>22083</v>
      </c>
      <c r="C1157">
        <v>50</v>
      </c>
      <c r="D1157" t="str">
        <f t="shared" si="66"/>
        <v>05000US22083</v>
      </c>
      <c r="E1157" t="s">
        <v>1178</v>
      </c>
      <c r="F1157" t="str">
        <f t="shared" si="65"/>
        <v>Richland</v>
      </c>
      <c r="G1157" t="str">
        <f t="shared" si="67"/>
        <v>Louisiana</v>
      </c>
      <c r="H1157">
        <v>20725</v>
      </c>
      <c r="I1157">
        <v>20725</v>
      </c>
      <c r="J1157">
        <v>20741</v>
      </c>
      <c r="K1157">
        <v>20885</v>
      </c>
      <c r="L1157">
        <v>20912</v>
      </c>
      <c r="M1157">
        <v>20875</v>
      </c>
      <c r="N1157">
        <v>20715</v>
      </c>
      <c r="O1157">
        <v>20529</v>
      </c>
      <c r="P1157" s="2">
        <v>20430</v>
      </c>
      <c r="Q1157" s="10" t="s">
        <v>3310</v>
      </c>
    </row>
    <row r="1158" spans="1:17" x14ac:dyDescent="0.2">
      <c r="A1158" t="s">
        <v>5625</v>
      </c>
      <c r="B1158">
        <v>22085</v>
      </c>
      <c r="C1158">
        <v>50</v>
      </c>
      <c r="D1158" t="str">
        <f t="shared" si="66"/>
        <v>05000US22085</v>
      </c>
      <c r="E1158" t="s">
        <v>1179</v>
      </c>
      <c r="F1158" t="str">
        <f t="shared" si="65"/>
        <v>Sabine</v>
      </c>
      <c r="G1158" t="str">
        <f t="shared" si="67"/>
        <v>Louisiana</v>
      </c>
      <c r="H1158">
        <v>24233</v>
      </c>
      <c r="I1158">
        <v>24233</v>
      </c>
      <c r="J1158">
        <v>24234</v>
      </c>
      <c r="K1158">
        <v>24432</v>
      </c>
      <c r="L1158">
        <v>24310</v>
      </c>
      <c r="M1158">
        <v>24213</v>
      </c>
      <c r="N1158">
        <v>24073</v>
      </c>
      <c r="O1158">
        <v>24146</v>
      </c>
      <c r="P1158" s="2">
        <v>23977</v>
      </c>
      <c r="Q1158" s="1" t="s">
        <v>3324</v>
      </c>
    </row>
    <row r="1159" spans="1:17" x14ac:dyDescent="0.2">
      <c r="A1159" t="s">
        <v>5626</v>
      </c>
      <c r="B1159">
        <v>22087</v>
      </c>
      <c r="C1159">
        <v>50</v>
      </c>
      <c r="D1159" t="str">
        <f t="shared" si="66"/>
        <v>05000US22087</v>
      </c>
      <c r="E1159" t="s">
        <v>1180</v>
      </c>
      <c r="F1159" t="str">
        <f t="shared" si="65"/>
        <v>St. Bernard</v>
      </c>
      <c r="G1159" t="str">
        <f t="shared" si="67"/>
        <v>Louisiana</v>
      </c>
      <c r="H1159">
        <v>35897</v>
      </c>
      <c r="I1159">
        <v>35897</v>
      </c>
      <c r="J1159">
        <v>36813</v>
      </c>
      <c r="K1159">
        <v>39504</v>
      </c>
      <c r="L1159">
        <v>41519</v>
      </c>
      <c r="M1159">
        <v>43409</v>
      </c>
      <c r="N1159">
        <v>44455</v>
      </c>
      <c r="O1159">
        <v>45384</v>
      </c>
      <c r="P1159" s="2">
        <v>45688</v>
      </c>
      <c r="Q1159" s="10" t="s">
        <v>3310</v>
      </c>
    </row>
    <row r="1160" spans="1:17" x14ac:dyDescent="0.2">
      <c r="A1160" t="s">
        <v>5627</v>
      </c>
      <c r="B1160">
        <v>22089</v>
      </c>
      <c r="C1160">
        <v>50</v>
      </c>
      <c r="D1160" t="str">
        <f t="shared" si="66"/>
        <v>05000US22089</v>
      </c>
      <c r="E1160" t="s">
        <v>1181</v>
      </c>
      <c r="F1160" t="str">
        <f t="shared" si="65"/>
        <v>St. Charles</v>
      </c>
      <c r="G1160" t="str">
        <f t="shared" si="67"/>
        <v>Louisiana</v>
      </c>
      <c r="H1160">
        <v>52780</v>
      </c>
      <c r="I1160">
        <v>52887</v>
      </c>
      <c r="J1160">
        <v>52844</v>
      </c>
      <c r="K1160">
        <v>52424</v>
      </c>
      <c r="L1160">
        <v>52484</v>
      </c>
      <c r="M1160">
        <v>52650</v>
      </c>
      <c r="N1160">
        <v>52779</v>
      </c>
      <c r="O1160">
        <v>52702</v>
      </c>
      <c r="P1160" s="2">
        <v>52923</v>
      </c>
      <c r="Q1160" s="10" t="s">
        <v>3310</v>
      </c>
    </row>
    <row r="1161" spans="1:17" x14ac:dyDescent="0.2">
      <c r="A1161" t="s">
        <v>5628</v>
      </c>
      <c r="B1161">
        <v>22091</v>
      </c>
      <c r="C1161">
        <v>50</v>
      </c>
      <c r="D1161" t="str">
        <f t="shared" si="66"/>
        <v>05000US22091</v>
      </c>
      <c r="E1161" t="s">
        <v>1182</v>
      </c>
      <c r="F1161" t="str">
        <f t="shared" si="65"/>
        <v>St. Helena</v>
      </c>
      <c r="G1161" t="str">
        <f t="shared" si="67"/>
        <v>Louisiana</v>
      </c>
      <c r="H1161">
        <v>11203</v>
      </c>
      <c r="I1161">
        <v>11203</v>
      </c>
      <c r="J1161">
        <v>11168</v>
      </c>
      <c r="K1161">
        <v>11013</v>
      </c>
      <c r="L1161">
        <v>11036</v>
      </c>
      <c r="M1161">
        <v>10843</v>
      </c>
      <c r="N1161">
        <v>10612</v>
      </c>
      <c r="O1161">
        <v>10569</v>
      </c>
      <c r="P1161" s="2">
        <v>10512</v>
      </c>
      <c r="Q1161" s="10" t="s">
        <v>3310</v>
      </c>
    </row>
    <row r="1162" spans="1:17" x14ac:dyDescent="0.2">
      <c r="A1162" t="s">
        <v>5629</v>
      </c>
      <c r="B1162">
        <v>22093</v>
      </c>
      <c r="C1162">
        <v>50</v>
      </c>
      <c r="D1162" t="str">
        <f t="shared" si="66"/>
        <v>05000US22093</v>
      </c>
      <c r="E1162" t="s">
        <v>1183</v>
      </c>
      <c r="F1162" t="str">
        <f t="shared" si="65"/>
        <v>St. James</v>
      </c>
      <c r="G1162" t="str">
        <f t="shared" si="67"/>
        <v>Louisiana</v>
      </c>
      <c r="H1162">
        <v>22102</v>
      </c>
      <c r="I1162">
        <v>22102</v>
      </c>
      <c r="J1162">
        <v>22006</v>
      </c>
      <c r="K1162">
        <v>21818</v>
      </c>
      <c r="L1162">
        <v>21665</v>
      </c>
      <c r="M1162">
        <v>21610</v>
      </c>
      <c r="N1162">
        <v>21554</v>
      </c>
      <c r="O1162">
        <v>21517</v>
      </c>
      <c r="P1162" s="2">
        <v>21557</v>
      </c>
      <c r="Q1162" s="10" t="s">
        <v>3310</v>
      </c>
    </row>
    <row r="1163" spans="1:17" x14ac:dyDescent="0.2">
      <c r="A1163" t="s">
        <v>5630</v>
      </c>
      <c r="B1163">
        <v>22095</v>
      </c>
      <c r="C1163">
        <v>50</v>
      </c>
      <c r="D1163" t="str">
        <f t="shared" si="66"/>
        <v>05000US22095</v>
      </c>
      <c r="E1163" t="s">
        <v>1184</v>
      </c>
      <c r="F1163" t="str">
        <f t="shared" si="65"/>
        <v>St. John the Baptist</v>
      </c>
      <c r="G1163" t="str">
        <f t="shared" si="67"/>
        <v>Louisiana</v>
      </c>
      <c r="H1163">
        <v>45924</v>
      </c>
      <c r="I1163">
        <v>45817</v>
      </c>
      <c r="J1163">
        <v>45624</v>
      </c>
      <c r="K1163">
        <v>45056</v>
      </c>
      <c r="L1163">
        <v>44760</v>
      </c>
      <c r="M1163">
        <v>43615</v>
      </c>
      <c r="N1163">
        <v>43797</v>
      </c>
      <c r="O1163">
        <v>43639</v>
      </c>
      <c r="P1163" s="2">
        <v>43631</v>
      </c>
      <c r="Q1163" s="10" t="s">
        <v>3310</v>
      </c>
    </row>
    <row r="1164" spans="1:17" x14ac:dyDescent="0.2">
      <c r="A1164" t="s">
        <v>5631</v>
      </c>
      <c r="B1164">
        <v>22097</v>
      </c>
      <c r="C1164">
        <v>50</v>
      </c>
      <c r="D1164" t="str">
        <f t="shared" si="66"/>
        <v>05000US22097</v>
      </c>
      <c r="E1164" t="s">
        <v>1185</v>
      </c>
      <c r="F1164" t="str">
        <f t="shared" si="65"/>
        <v>St. Landry</v>
      </c>
      <c r="G1164" t="str">
        <f t="shared" si="67"/>
        <v>Louisiana</v>
      </c>
      <c r="H1164">
        <v>83384</v>
      </c>
      <c r="I1164">
        <v>83387</v>
      </c>
      <c r="J1164">
        <v>83495</v>
      </c>
      <c r="K1164">
        <v>83422</v>
      </c>
      <c r="L1164">
        <v>83490</v>
      </c>
      <c r="M1164">
        <v>83510</v>
      </c>
      <c r="N1164">
        <v>83823</v>
      </c>
      <c r="O1164">
        <v>83790</v>
      </c>
      <c r="P1164" s="2">
        <v>83883</v>
      </c>
      <c r="Q1164" s="10" t="s">
        <v>3310</v>
      </c>
    </row>
    <row r="1165" spans="1:17" x14ac:dyDescent="0.2">
      <c r="A1165" t="s">
        <v>5632</v>
      </c>
      <c r="B1165">
        <v>22099</v>
      </c>
      <c r="C1165">
        <v>50</v>
      </c>
      <c r="D1165" t="str">
        <f t="shared" si="66"/>
        <v>05000US22099</v>
      </c>
      <c r="E1165" t="s">
        <v>1186</v>
      </c>
      <c r="F1165" t="str">
        <f t="shared" si="65"/>
        <v>St. Martin</v>
      </c>
      <c r="G1165" t="str">
        <f t="shared" si="67"/>
        <v>Louisiana</v>
      </c>
      <c r="H1165">
        <v>52160</v>
      </c>
      <c r="I1165">
        <v>52162</v>
      </c>
      <c r="J1165">
        <v>52261</v>
      </c>
      <c r="K1165">
        <v>52850</v>
      </c>
      <c r="L1165">
        <v>52729</v>
      </c>
      <c r="M1165">
        <v>52948</v>
      </c>
      <c r="N1165">
        <v>53321</v>
      </c>
      <c r="O1165">
        <v>53921</v>
      </c>
      <c r="P1165" s="2">
        <v>54007</v>
      </c>
      <c r="Q1165" s="10" t="s">
        <v>3310</v>
      </c>
    </row>
    <row r="1166" spans="1:17" x14ac:dyDescent="0.2">
      <c r="A1166" t="s">
        <v>5633</v>
      </c>
      <c r="B1166">
        <v>22101</v>
      </c>
      <c r="C1166">
        <v>50</v>
      </c>
      <c r="D1166" t="str">
        <f t="shared" si="66"/>
        <v>05000US22101</v>
      </c>
      <c r="E1166" t="s">
        <v>1187</v>
      </c>
      <c r="F1166" t="str">
        <f t="shared" si="65"/>
        <v>St. Mary</v>
      </c>
      <c r="G1166" t="str">
        <f t="shared" si="67"/>
        <v>Louisiana</v>
      </c>
      <c r="H1166">
        <v>54650</v>
      </c>
      <c r="I1166">
        <v>54650</v>
      </c>
      <c r="J1166">
        <v>54542</v>
      </c>
      <c r="K1166">
        <v>54149</v>
      </c>
      <c r="L1166">
        <v>53554</v>
      </c>
      <c r="M1166">
        <v>53531</v>
      </c>
      <c r="N1166">
        <v>53234</v>
      </c>
      <c r="O1166">
        <v>52854</v>
      </c>
      <c r="P1166" s="2">
        <v>52093</v>
      </c>
      <c r="Q1166" s="1" t="s">
        <v>3324</v>
      </c>
    </row>
    <row r="1167" spans="1:17" x14ac:dyDescent="0.2">
      <c r="A1167" t="s">
        <v>5634</v>
      </c>
      <c r="B1167">
        <v>22103</v>
      </c>
      <c r="C1167">
        <v>50</v>
      </c>
      <c r="D1167" t="str">
        <f t="shared" si="66"/>
        <v>05000US22103</v>
      </c>
      <c r="E1167" t="s">
        <v>1188</v>
      </c>
      <c r="F1167" t="str">
        <f t="shared" si="65"/>
        <v>St. Tammany</v>
      </c>
      <c r="G1167" t="str">
        <f t="shared" si="67"/>
        <v>Louisiana</v>
      </c>
      <c r="H1167">
        <v>233740</v>
      </c>
      <c r="I1167">
        <v>233737</v>
      </c>
      <c r="J1167">
        <v>234568</v>
      </c>
      <c r="K1167">
        <v>236832</v>
      </c>
      <c r="L1167">
        <v>239323</v>
      </c>
      <c r="M1167">
        <v>242427</v>
      </c>
      <c r="N1167">
        <v>246026</v>
      </c>
      <c r="O1167">
        <v>249968</v>
      </c>
      <c r="P1167" s="2">
        <v>253602</v>
      </c>
      <c r="Q1167" s="10" t="s">
        <v>3310</v>
      </c>
    </row>
    <row r="1168" spans="1:17" x14ac:dyDescent="0.2">
      <c r="A1168" t="s">
        <v>5635</v>
      </c>
      <c r="B1168">
        <v>22105</v>
      </c>
      <c r="C1168">
        <v>50</v>
      </c>
      <c r="D1168" t="str">
        <f t="shared" si="66"/>
        <v>05000US22105</v>
      </c>
      <c r="E1168" t="s">
        <v>1189</v>
      </c>
      <c r="F1168" t="str">
        <f t="shared" si="65"/>
        <v>Tangipahoa</v>
      </c>
      <c r="G1168" t="str">
        <f t="shared" si="67"/>
        <v>Louisiana</v>
      </c>
      <c r="H1168">
        <v>121097</v>
      </c>
      <c r="I1168">
        <v>121101</v>
      </c>
      <c r="J1168">
        <v>121492</v>
      </c>
      <c r="K1168">
        <v>122629</v>
      </c>
      <c r="L1168">
        <v>123655</v>
      </c>
      <c r="M1168">
        <v>125430</v>
      </c>
      <c r="N1168">
        <v>127024</v>
      </c>
      <c r="O1168">
        <v>128756</v>
      </c>
      <c r="P1168" s="2">
        <v>130710</v>
      </c>
      <c r="Q1168" s="10" t="s">
        <v>3310</v>
      </c>
    </row>
    <row r="1169" spans="1:20" x14ac:dyDescent="0.2">
      <c r="A1169" t="s">
        <v>5636</v>
      </c>
      <c r="B1169">
        <v>22107</v>
      </c>
      <c r="C1169">
        <v>50</v>
      </c>
      <c r="D1169" t="str">
        <f t="shared" si="66"/>
        <v>05000US22107</v>
      </c>
      <c r="E1169" t="s">
        <v>1190</v>
      </c>
      <c r="F1169" t="str">
        <f t="shared" si="65"/>
        <v>Tensas</v>
      </c>
      <c r="G1169" t="str">
        <f t="shared" si="67"/>
        <v>Louisiana</v>
      </c>
      <c r="H1169">
        <v>5252</v>
      </c>
      <c r="I1169">
        <v>5252</v>
      </c>
      <c r="J1169">
        <v>5224</v>
      </c>
      <c r="K1169">
        <v>5084</v>
      </c>
      <c r="L1169">
        <v>4965</v>
      </c>
      <c r="M1169">
        <v>4881</v>
      </c>
      <c r="N1169">
        <v>4797</v>
      </c>
      <c r="O1169">
        <v>4726</v>
      </c>
      <c r="P1169" s="2">
        <v>4597</v>
      </c>
      <c r="Q1169" s="10" t="s">
        <v>3310</v>
      </c>
    </row>
    <row r="1170" spans="1:20" x14ac:dyDescent="0.2">
      <c r="A1170" t="s">
        <v>5637</v>
      </c>
      <c r="B1170">
        <v>22109</v>
      </c>
      <c r="C1170">
        <v>50</v>
      </c>
      <c r="D1170" t="str">
        <f t="shared" si="66"/>
        <v>05000US22109</v>
      </c>
      <c r="E1170" t="s">
        <v>1191</v>
      </c>
      <c r="F1170" t="str">
        <f t="shared" si="65"/>
        <v>Terrebonne</v>
      </c>
      <c r="G1170" t="str">
        <f t="shared" si="67"/>
        <v>Louisiana</v>
      </c>
      <c r="H1170">
        <v>111860</v>
      </c>
      <c r="I1170">
        <v>111580</v>
      </c>
      <c r="J1170">
        <v>111538</v>
      </c>
      <c r="K1170">
        <v>111667</v>
      </c>
      <c r="L1170">
        <v>111804</v>
      </c>
      <c r="M1170">
        <v>112803</v>
      </c>
      <c r="N1170">
        <v>113645</v>
      </c>
      <c r="O1170">
        <v>114025</v>
      </c>
      <c r="P1170" s="2">
        <v>113220</v>
      </c>
      <c r="Q1170" s="10" t="s">
        <v>3310</v>
      </c>
    </row>
    <row r="1171" spans="1:20" x14ac:dyDescent="0.2">
      <c r="A1171" t="s">
        <v>5638</v>
      </c>
      <c r="B1171">
        <v>22111</v>
      </c>
      <c r="C1171">
        <v>50</v>
      </c>
      <c r="D1171" t="str">
        <f t="shared" si="66"/>
        <v>05000US22111</v>
      </c>
      <c r="E1171" t="s">
        <v>1192</v>
      </c>
      <c r="F1171" t="str">
        <f t="shared" si="65"/>
        <v>Union</v>
      </c>
      <c r="G1171" t="str">
        <f t="shared" si="67"/>
        <v>Louisiana</v>
      </c>
      <c r="H1171">
        <v>22721</v>
      </c>
      <c r="I1171">
        <v>22779</v>
      </c>
      <c r="J1171">
        <v>22825</v>
      </c>
      <c r="K1171">
        <v>22753</v>
      </c>
      <c r="L1171">
        <v>22506</v>
      </c>
      <c r="M1171">
        <v>22386</v>
      </c>
      <c r="N1171">
        <v>22478</v>
      </c>
      <c r="O1171">
        <v>22445</v>
      </c>
      <c r="P1171" s="2">
        <v>22487</v>
      </c>
      <c r="Q1171" s="1" t="s">
        <v>3324</v>
      </c>
    </row>
    <row r="1172" spans="1:20" x14ac:dyDescent="0.2">
      <c r="A1172" t="s">
        <v>5639</v>
      </c>
      <c r="B1172">
        <v>22113</v>
      </c>
      <c r="C1172">
        <v>50</v>
      </c>
      <c r="D1172" t="str">
        <f t="shared" si="66"/>
        <v>05000US22113</v>
      </c>
      <c r="E1172" t="s">
        <v>1193</v>
      </c>
      <c r="F1172" t="str">
        <f t="shared" si="65"/>
        <v>Vermilion</v>
      </c>
      <c r="G1172" t="str">
        <f t="shared" si="67"/>
        <v>Louisiana</v>
      </c>
      <c r="H1172">
        <v>57999</v>
      </c>
      <c r="I1172">
        <v>57981</v>
      </c>
      <c r="J1172">
        <v>58074</v>
      </c>
      <c r="K1172">
        <v>58221</v>
      </c>
      <c r="L1172">
        <v>58637</v>
      </c>
      <c r="M1172">
        <v>59282</v>
      </c>
      <c r="N1172">
        <v>59537</v>
      </c>
      <c r="O1172">
        <v>59961</v>
      </c>
      <c r="P1172" s="2">
        <v>60205</v>
      </c>
      <c r="Q1172" s="1" t="s">
        <v>3310</v>
      </c>
    </row>
    <row r="1173" spans="1:20" x14ac:dyDescent="0.2">
      <c r="A1173" t="s">
        <v>5640</v>
      </c>
      <c r="B1173">
        <v>22115</v>
      </c>
      <c r="C1173">
        <v>50</v>
      </c>
      <c r="D1173" t="str">
        <f t="shared" si="66"/>
        <v>05000US22115</v>
      </c>
      <c r="E1173" t="s">
        <v>1194</v>
      </c>
      <c r="F1173" t="str">
        <f t="shared" si="65"/>
        <v>Vernon</v>
      </c>
      <c r="G1173" t="str">
        <f t="shared" si="67"/>
        <v>Louisiana</v>
      </c>
      <c r="H1173">
        <v>52334</v>
      </c>
      <c r="I1173">
        <v>52334</v>
      </c>
      <c r="J1173">
        <v>52743</v>
      </c>
      <c r="K1173">
        <v>52308</v>
      </c>
      <c r="L1173">
        <v>54179</v>
      </c>
      <c r="M1173">
        <v>52889</v>
      </c>
      <c r="N1173">
        <v>52161</v>
      </c>
      <c r="O1173">
        <v>50706</v>
      </c>
      <c r="P1173" s="2">
        <v>50569</v>
      </c>
      <c r="Q1173" s="1" t="s">
        <v>3324</v>
      </c>
    </row>
    <row r="1174" spans="1:20" x14ac:dyDescent="0.2">
      <c r="A1174" t="s">
        <v>5641</v>
      </c>
      <c r="B1174">
        <v>22117</v>
      </c>
      <c r="C1174">
        <v>50</v>
      </c>
      <c r="D1174" t="str">
        <f t="shared" si="66"/>
        <v>05000US22117</v>
      </c>
      <c r="E1174" t="s">
        <v>1195</v>
      </c>
      <c r="F1174" t="str">
        <f t="shared" si="65"/>
        <v>Washington</v>
      </c>
      <c r="G1174" t="str">
        <f t="shared" si="67"/>
        <v>Louisiana</v>
      </c>
      <c r="H1174">
        <v>47168</v>
      </c>
      <c r="I1174">
        <v>47171</v>
      </c>
      <c r="J1174">
        <v>47098</v>
      </c>
      <c r="K1174">
        <v>47130</v>
      </c>
      <c r="L1174">
        <v>46641</v>
      </c>
      <c r="M1174">
        <v>46319</v>
      </c>
      <c r="N1174">
        <v>46242</v>
      </c>
      <c r="O1174">
        <v>46322</v>
      </c>
      <c r="P1174" s="2">
        <v>46310</v>
      </c>
      <c r="Q1174" s="10" t="s">
        <v>3310</v>
      </c>
    </row>
    <row r="1175" spans="1:20" x14ac:dyDescent="0.2">
      <c r="A1175" t="s">
        <v>5642</v>
      </c>
      <c r="B1175">
        <v>22119</v>
      </c>
      <c r="C1175">
        <v>50</v>
      </c>
      <c r="D1175" t="str">
        <f t="shared" si="66"/>
        <v>05000US22119</v>
      </c>
      <c r="E1175" t="s">
        <v>1196</v>
      </c>
      <c r="F1175" t="str">
        <f t="shared" si="65"/>
        <v>Webster</v>
      </c>
      <c r="G1175" t="str">
        <f t="shared" si="67"/>
        <v>Louisiana</v>
      </c>
      <c r="H1175">
        <v>41207</v>
      </c>
      <c r="I1175">
        <v>41207</v>
      </c>
      <c r="J1175">
        <v>41192</v>
      </c>
      <c r="K1175">
        <v>41230</v>
      </c>
      <c r="L1175">
        <v>40919</v>
      </c>
      <c r="M1175">
        <v>40665</v>
      </c>
      <c r="N1175">
        <v>40305</v>
      </c>
      <c r="O1175">
        <v>40075</v>
      </c>
      <c r="P1175" s="2">
        <v>39710</v>
      </c>
      <c r="Q1175" s="1" t="s">
        <v>3324</v>
      </c>
    </row>
    <row r="1176" spans="1:20" x14ac:dyDescent="0.2">
      <c r="A1176" t="s">
        <v>5643</v>
      </c>
      <c r="B1176">
        <v>22121</v>
      </c>
      <c r="C1176">
        <v>50</v>
      </c>
      <c r="D1176" t="str">
        <f t="shared" si="66"/>
        <v>05000US22121</v>
      </c>
      <c r="E1176" t="s">
        <v>1197</v>
      </c>
      <c r="F1176" t="str">
        <f t="shared" si="65"/>
        <v>West Baton Rouge</v>
      </c>
      <c r="G1176" t="str">
        <f t="shared" si="67"/>
        <v>Louisiana</v>
      </c>
      <c r="H1176">
        <v>23788</v>
      </c>
      <c r="I1176">
        <v>23788</v>
      </c>
      <c r="J1176">
        <v>23948</v>
      </c>
      <c r="K1176">
        <v>24080</v>
      </c>
      <c r="L1176">
        <v>24096</v>
      </c>
      <c r="M1176">
        <v>24581</v>
      </c>
      <c r="N1176">
        <v>25128</v>
      </c>
      <c r="O1176">
        <v>25484</v>
      </c>
      <c r="P1176" s="2">
        <v>25795</v>
      </c>
      <c r="Q1176" s="10" t="s">
        <v>3310</v>
      </c>
    </row>
    <row r="1177" spans="1:20" x14ac:dyDescent="0.2">
      <c r="A1177" t="s">
        <v>5644</v>
      </c>
      <c r="B1177">
        <v>22123</v>
      </c>
      <c r="C1177">
        <v>50</v>
      </c>
      <c r="D1177" t="str">
        <f t="shared" si="66"/>
        <v>05000US22123</v>
      </c>
      <c r="E1177" t="s">
        <v>1198</v>
      </c>
      <c r="F1177" t="str">
        <f t="shared" si="65"/>
        <v>West Carroll</v>
      </c>
      <c r="G1177" t="str">
        <f t="shared" si="67"/>
        <v>Louisiana</v>
      </c>
      <c r="H1177">
        <v>11604</v>
      </c>
      <c r="I1177">
        <v>11604</v>
      </c>
      <c r="J1177">
        <v>11577</v>
      </c>
      <c r="K1177">
        <v>11515</v>
      </c>
      <c r="L1177">
        <v>11497</v>
      </c>
      <c r="M1177">
        <v>11456</v>
      </c>
      <c r="N1177">
        <v>11501</v>
      </c>
      <c r="O1177">
        <v>11282</v>
      </c>
      <c r="P1177" s="2">
        <v>11114</v>
      </c>
      <c r="Q1177" s="10" t="s">
        <v>3310</v>
      </c>
    </row>
    <row r="1178" spans="1:20" x14ac:dyDescent="0.2">
      <c r="A1178" t="s">
        <v>5645</v>
      </c>
      <c r="B1178">
        <v>22125</v>
      </c>
      <c r="C1178">
        <v>50</v>
      </c>
      <c r="D1178" t="str">
        <f t="shared" si="66"/>
        <v>05000US22125</v>
      </c>
      <c r="E1178" t="s">
        <v>1199</v>
      </c>
      <c r="F1178" t="str">
        <f t="shared" si="65"/>
        <v>West Feliciana</v>
      </c>
      <c r="G1178" t="str">
        <f t="shared" si="67"/>
        <v>Louisiana</v>
      </c>
      <c r="H1178">
        <v>15625</v>
      </c>
      <c r="I1178">
        <v>15625</v>
      </c>
      <c r="J1178">
        <v>15624</v>
      </c>
      <c r="K1178">
        <v>15472</v>
      </c>
      <c r="L1178">
        <v>15442</v>
      </c>
      <c r="M1178">
        <v>15419</v>
      </c>
      <c r="N1178">
        <v>15349</v>
      </c>
      <c r="O1178">
        <v>15368</v>
      </c>
      <c r="P1178" s="2">
        <v>15344</v>
      </c>
      <c r="Q1178" s="10" t="s">
        <v>3310</v>
      </c>
    </row>
    <row r="1179" spans="1:20" x14ac:dyDescent="0.2">
      <c r="A1179" t="s">
        <v>5646</v>
      </c>
      <c r="B1179">
        <v>22127</v>
      </c>
      <c r="C1179">
        <v>50</v>
      </c>
      <c r="D1179" t="str">
        <f t="shared" si="66"/>
        <v>05000US22127</v>
      </c>
      <c r="E1179" t="s">
        <v>1200</v>
      </c>
      <c r="F1179" t="str">
        <f t="shared" si="65"/>
        <v>Winn</v>
      </c>
      <c r="G1179" t="str">
        <f t="shared" si="67"/>
        <v>Louisiana</v>
      </c>
      <c r="H1179">
        <v>15313</v>
      </c>
      <c r="I1179">
        <v>15313</v>
      </c>
      <c r="J1179">
        <v>15283</v>
      </c>
      <c r="K1179">
        <v>15138</v>
      </c>
      <c r="L1179">
        <v>15054</v>
      </c>
      <c r="M1179">
        <v>14784</v>
      </c>
      <c r="N1179">
        <v>14736</v>
      </c>
      <c r="O1179">
        <v>14527</v>
      </c>
      <c r="P1179" s="2">
        <v>14376</v>
      </c>
      <c r="Q1179" s="1" t="s">
        <v>3324</v>
      </c>
    </row>
    <row r="1180" spans="1:20" x14ac:dyDescent="0.2">
      <c r="A1180" t="s">
        <v>5647</v>
      </c>
      <c r="B1180">
        <v>23001</v>
      </c>
      <c r="C1180">
        <v>50</v>
      </c>
      <c r="D1180" t="str">
        <f t="shared" si="66"/>
        <v>05000US23001</v>
      </c>
      <c r="E1180" t="s">
        <v>1201</v>
      </c>
      <c r="F1180" t="str">
        <f t="shared" ref="F1180:F1218" si="68">MID(MID(E1180,1,FIND(",",E1180)-1),1,FIND(" County",MID(E1180,1,FIND(",",E1180)-1))-1)</f>
        <v>Androscoggin</v>
      </c>
      <c r="G1180" t="str">
        <f t="shared" si="67"/>
        <v>Maine</v>
      </c>
      <c r="H1180">
        <v>107702</v>
      </c>
      <c r="I1180">
        <v>107702</v>
      </c>
      <c r="J1180">
        <v>107705</v>
      </c>
      <c r="K1180">
        <v>107394</v>
      </c>
      <c r="L1180">
        <v>107539</v>
      </c>
      <c r="M1180">
        <v>107370</v>
      </c>
      <c r="N1180">
        <v>107408</v>
      </c>
      <c r="O1180">
        <v>107245</v>
      </c>
      <c r="P1180" s="2">
        <v>107319</v>
      </c>
      <c r="Q1180" s="10" t="s">
        <v>3231</v>
      </c>
      <c r="S1180" s="3"/>
      <c r="T1180" s="2"/>
    </row>
    <row r="1181" spans="1:20" x14ac:dyDescent="0.2">
      <c r="A1181" t="s">
        <v>5648</v>
      </c>
      <c r="B1181">
        <v>23003</v>
      </c>
      <c r="C1181">
        <v>50</v>
      </c>
      <c r="D1181" t="str">
        <f t="shared" si="66"/>
        <v>05000US23003</v>
      </c>
      <c r="E1181" t="s">
        <v>1202</v>
      </c>
      <c r="F1181" t="str">
        <f t="shared" si="68"/>
        <v>Aroostook</v>
      </c>
      <c r="G1181" t="str">
        <f t="shared" si="67"/>
        <v>Maine</v>
      </c>
      <c r="H1181">
        <v>71870</v>
      </c>
      <c r="I1181">
        <v>71871</v>
      </c>
      <c r="J1181">
        <v>71721</v>
      </c>
      <c r="K1181">
        <v>71362</v>
      </c>
      <c r="L1181">
        <v>70774</v>
      </c>
      <c r="M1181">
        <v>70048</v>
      </c>
      <c r="N1181">
        <v>69490</v>
      </c>
      <c r="O1181">
        <v>68752</v>
      </c>
      <c r="P1181" s="2">
        <v>67959</v>
      </c>
      <c r="Q1181" s="10" t="s">
        <v>3231</v>
      </c>
      <c r="S1181" s="3"/>
      <c r="T1181" s="2"/>
    </row>
    <row r="1182" spans="1:20" x14ac:dyDescent="0.2">
      <c r="A1182" t="s">
        <v>5649</v>
      </c>
      <c r="B1182">
        <v>23005</v>
      </c>
      <c r="C1182">
        <v>50</v>
      </c>
      <c r="D1182" t="str">
        <f t="shared" si="66"/>
        <v>05000US23005</v>
      </c>
      <c r="E1182" t="s">
        <v>1203</v>
      </c>
      <c r="F1182" t="str">
        <f t="shared" si="68"/>
        <v>Cumberland</v>
      </c>
      <c r="G1182" t="str">
        <f t="shared" si="67"/>
        <v>Maine</v>
      </c>
      <c r="H1182">
        <v>281674</v>
      </c>
      <c r="I1182">
        <v>281673</v>
      </c>
      <c r="J1182">
        <v>281484</v>
      </c>
      <c r="K1182">
        <v>282767</v>
      </c>
      <c r="L1182">
        <v>284133</v>
      </c>
      <c r="M1182">
        <v>286124</v>
      </c>
      <c r="N1182">
        <v>288258</v>
      </c>
      <c r="O1182">
        <v>290464</v>
      </c>
      <c r="P1182" s="2">
        <v>292041</v>
      </c>
      <c r="Q1182" s="10" t="s">
        <v>3231</v>
      </c>
    </row>
    <row r="1183" spans="1:20" x14ac:dyDescent="0.2">
      <c r="A1183" t="s">
        <v>5650</v>
      </c>
      <c r="B1183">
        <v>23007</v>
      </c>
      <c r="C1183">
        <v>50</v>
      </c>
      <c r="D1183" t="str">
        <f t="shared" si="66"/>
        <v>05000US23007</v>
      </c>
      <c r="E1183" t="s">
        <v>1204</v>
      </c>
      <c r="F1183" t="str">
        <f t="shared" si="68"/>
        <v>Franklin</v>
      </c>
      <c r="G1183" t="str">
        <f t="shared" si="67"/>
        <v>Maine</v>
      </c>
      <c r="H1183">
        <v>30768</v>
      </c>
      <c r="I1183">
        <v>30768</v>
      </c>
      <c r="J1183">
        <v>30720</v>
      </c>
      <c r="K1183">
        <v>30705</v>
      </c>
      <c r="L1183">
        <v>30629</v>
      </c>
      <c r="M1183">
        <v>30478</v>
      </c>
      <c r="N1183">
        <v>30203</v>
      </c>
      <c r="O1183">
        <v>30039</v>
      </c>
      <c r="P1183" s="2">
        <v>30001</v>
      </c>
      <c r="Q1183" s="10" t="s">
        <v>3231</v>
      </c>
    </row>
    <row r="1184" spans="1:20" x14ac:dyDescent="0.2">
      <c r="A1184" t="s">
        <v>5651</v>
      </c>
      <c r="B1184">
        <v>23009</v>
      </c>
      <c r="C1184">
        <v>50</v>
      </c>
      <c r="D1184" t="str">
        <f t="shared" si="66"/>
        <v>05000US23009</v>
      </c>
      <c r="E1184" t="s">
        <v>1205</v>
      </c>
      <c r="F1184" t="str">
        <f t="shared" si="68"/>
        <v>Hancock</v>
      </c>
      <c r="G1184" t="str">
        <f t="shared" si="67"/>
        <v>Maine</v>
      </c>
      <c r="H1184">
        <v>54418</v>
      </c>
      <c r="I1184">
        <v>54420</v>
      </c>
      <c r="J1184">
        <v>54369</v>
      </c>
      <c r="K1184">
        <v>54530</v>
      </c>
      <c r="L1184">
        <v>54542</v>
      </c>
      <c r="M1184">
        <v>54635</v>
      </c>
      <c r="N1184">
        <v>54550</v>
      </c>
      <c r="O1184">
        <v>54268</v>
      </c>
      <c r="P1184" s="2">
        <v>54419</v>
      </c>
      <c r="Q1184" s="10" t="s">
        <v>3231</v>
      </c>
    </row>
    <row r="1185" spans="1:20" x14ac:dyDescent="0.2">
      <c r="A1185" t="s">
        <v>5652</v>
      </c>
      <c r="B1185">
        <v>23011</v>
      </c>
      <c r="C1185">
        <v>50</v>
      </c>
      <c r="D1185" t="str">
        <f t="shared" si="66"/>
        <v>05000US23011</v>
      </c>
      <c r="E1185" t="s">
        <v>1206</v>
      </c>
      <c r="F1185" t="str">
        <f t="shared" si="68"/>
        <v>Kennebec</v>
      </c>
      <c r="G1185" t="str">
        <f t="shared" si="67"/>
        <v>Maine</v>
      </c>
      <c r="H1185">
        <v>122151</v>
      </c>
      <c r="I1185">
        <v>122151</v>
      </c>
      <c r="J1185">
        <v>122105</v>
      </c>
      <c r="K1185">
        <v>121787</v>
      </c>
      <c r="L1185">
        <v>121636</v>
      </c>
      <c r="M1185">
        <v>121185</v>
      </c>
      <c r="N1185">
        <v>121167</v>
      </c>
      <c r="O1185">
        <v>120209</v>
      </c>
      <c r="P1185" s="2">
        <v>120569</v>
      </c>
      <c r="Q1185" s="10" t="s">
        <v>3231</v>
      </c>
    </row>
    <row r="1186" spans="1:20" x14ac:dyDescent="0.2">
      <c r="A1186" t="s">
        <v>5653</v>
      </c>
      <c r="B1186">
        <v>23013</v>
      </c>
      <c r="C1186">
        <v>50</v>
      </c>
      <c r="D1186" t="str">
        <f t="shared" si="66"/>
        <v>05000US23013</v>
      </c>
      <c r="E1186" t="s">
        <v>1207</v>
      </c>
      <c r="F1186" t="str">
        <f t="shared" si="68"/>
        <v>Knox</v>
      </c>
      <c r="G1186" t="str">
        <f t="shared" si="67"/>
        <v>Maine</v>
      </c>
      <c r="H1186">
        <v>39736</v>
      </c>
      <c r="I1186">
        <v>39736</v>
      </c>
      <c r="J1186">
        <v>39719</v>
      </c>
      <c r="K1186">
        <v>39688</v>
      </c>
      <c r="L1186">
        <v>39639</v>
      </c>
      <c r="M1186">
        <v>39639</v>
      </c>
      <c r="N1186">
        <v>39785</v>
      </c>
      <c r="O1186">
        <v>39779</v>
      </c>
      <c r="P1186" s="2">
        <v>39744</v>
      </c>
      <c r="Q1186" s="10" t="s">
        <v>3231</v>
      </c>
    </row>
    <row r="1187" spans="1:20" x14ac:dyDescent="0.2">
      <c r="A1187" t="s">
        <v>5654</v>
      </c>
      <c r="B1187">
        <v>23015</v>
      </c>
      <c r="C1187">
        <v>50</v>
      </c>
      <c r="D1187" t="str">
        <f t="shared" si="66"/>
        <v>05000US23015</v>
      </c>
      <c r="E1187" t="s">
        <v>1208</v>
      </c>
      <c r="F1187" t="str">
        <f t="shared" si="68"/>
        <v>Lincoln</v>
      </c>
      <c r="G1187" t="str">
        <f t="shared" si="67"/>
        <v>Maine</v>
      </c>
      <c r="H1187">
        <v>34457</v>
      </c>
      <c r="I1187">
        <v>34457</v>
      </c>
      <c r="J1187">
        <v>34391</v>
      </c>
      <c r="K1187">
        <v>34281</v>
      </c>
      <c r="L1187">
        <v>34222</v>
      </c>
      <c r="M1187">
        <v>34186</v>
      </c>
      <c r="N1187">
        <v>34182</v>
      </c>
      <c r="O1187">
        <v>34017</v>
      </c>
      <c r="P1187" s="2">
        <v>34216</v>
      </c>
      <c r="Q1187" s="10" t="s">
        <v>3231</v>
      </c>
    </row>
    <row r="1188" spans="1:20" x14ac:dyDescent="0.2">
      <c r="A1188" t="s">
        <v>5655</v>
      </c>
      <c r="B1188">
        <v>23017</v>
      </c>
      <c r="C1188">
        <v>50</v>
      </c>
      <c r="D1188" t="str">
        <f t="shared" si="66"/>
        <v>05000US23017</v>
      </c>
      <c r="E1188" t="s">
        <v>1209</v>
      </c>
      <c r="F1188" t="str">
        <f t="shared" si="68"/>
        <v>Oxford</v>
      </c>
      <c r="G1188" t="str">
        <f t="shared" si="67"/>
        <v>Maine</v>
      </c>
      <c r="H1188">
        <v>57833</v>
      </c>
      <c r="I1188">
        <v>57831</v>
      </c>
      <c r="J1188">
        <v>57774</v>
      </c>
      <c r="K1188">
        <v>57772</v>
      </c>
      <c r="L1188">
        <v>57490</v>
      </c>
      <c r="M1188">
        <v>57343</v>
      </c>
      <c r="N1188">
        <v>57291</v>
      </c>
      <c r="O1188">
        <v>57156</v>
      </c>
      <c r="P1188" s="2">
        <v>57217</v>
      </c>
      <c r="Q1188" s="10" t="s">
        <v>3231</v>
      </c>
    </row>
    <row r="1189" spans="1:20" x14ac:dyDescent="0.2">
      <c r="A1189" t="s">
        <v>5656</v>
      </c>
      <c r="B1189">
        <v>23019</v>
      </c>
      <c r="C1189">
        <v>50</v>
      </c>
      <c r="D1189" t="str">
        <f t="shared" si="66"/>
        <v>05000US23019</v>
      </c>
      <c r="E1189" t="s">
        <v>1210</v>
      </c>
      <c r="F1189" t="str">
        <f t="shared" si="68"/>
        <v>Penobscot</v>
      </c>
      <c r="G1189" t="str">
        <f t="shared" si="67"/>
        <v>Maine</v>
      </c>
      <c r="H1189">
        <v>153923</v>
      </c>
      <c r="I1189">
        <v>153920</v>
      </c>
      <c r="J1189">
        <v>153872</v>
      </c>
      <c r="K1189">
        <v>153814</v>
      </c>
      <c r="L1189">
        <v>153589</v>
      </c>
      <c r="M1189">
        <v>153518</v>
      </c>
      <c r="N1189">
        <v>153500</v>
      </c>
      <c r="O1189">
        <v>152478</v>
      </c>
      <c r="P1189" s="2">
        <v>151806</v>
      </c>
      <c r="Q1189" s="10" t="s">
        <v>3231</v>
      </c>
    </row>
    <row r="1190" spans="1:20" x14ac:dyDescent="0.2">
      <c r="A1190" t="s">
        <v>5657</v>
      </c>
      <c r="B1190">
        <v>23021</v>
      </c>
      <c r="C1190">
        <v>50</v>
      </c>
      <c r="D1190" t="str">
        <f t="shared" si="66"/>
        <v>05000US23021</v>
      </c>
      <c r="E1190" t="s">
        <v>1211</v>
      </c>
      <c r="F1190" t="str">
        <f t="shared" si="68"/>
        <v>Piscataquis</v>
      </c>
      <c r="G1190" t="str">
        <f t="shared" si="67"/>
        <v>Maine</v>
      </c>
      <c r="H1190">
        <v>17535</v>
      </c>
      <c r="I1190">
        <v>17535</v>
      </c>
      <c r="J1190">
        <v>17546</v>
      </c>
      <c r="K1190">
        <v>17352</v>
      </c>
      <c r="L1190">
        <v>17258</v>
      </c>
      <c r="M1190">
        <v>17173</v>
      </c>
      <c r="N1190">
        <v>17021</v>
      </c>
      <c r="O1190">
        <v>16926</v>
      </c>
      <c r="P1190" s="2">
        <v>16843</v>
      </c>
      <c r="Q1190" s="10" t="s">
        <v>3231</v>
      </c>
    </row>
    <row r="1191" spans="1:20" x14ac:dyDescent="0.2">
      <c r="A1191" t="s">
        <v>5658</v>
      </c>
      <c r="B1191">
        <v>23023</v>
      </c>
      <c r="C1191">
        <v>50</v>
      </c>
      <c r="D1191" t="str">
        <f t="shared" si="66"/>
        <v>05000US23023</v>
      </c>
      <c r="E1191" t="s">
        <v>1212</v>
      </c>
      <c r="F1191" t="str">
        <f t="shared" si="68"/>
        <v>Sagadahoc</v>
      </c>
      <c r="G1191" t="str">
        <f t="shared" si="67"/>
        <v>Maine</v>
      </c>
      <c r="H1191">
        <v>35293</v>
      </c>
      <c r="I1191">
        <v>35293</v>
      </c>
      <c r="J1191">
        <v>35230</v>
      </c>
      <c r="K1191">
        <v>35103</v>
      </c>
      <c r="L1191">
        <v>35109</v>
      </c>
      <c r="M1191">
        <v>35031</v>
      </c>
      <c r="N1191">
        <v>35086</v>
      </c>
      <c r="O1191">
        <v>35173</v>
      </c>
      <c r="P1191" s="2">
        <v>35273</v>
      </c>
      <c r="Q1191" s="10" t="s">
        <v>3231</v>
      </c>
    </row>
    <row r="1192" spans="1:20" x14ac:dyDescent="0.2">
      <c r="A1192" t="s">
        <v>5659</v>
      </c>
      <c r="B1192">
        <v>23025</v>
      </c>
      <c r="C1192">
        <v>50</v>
      </c>
      <c r="D1192" t="str">
        <f t="shared" si="66"/>
        <v>05000US23025</v>
      </c>
      <c r="E1192" t="s">
        <v>1213</v>
      </c>
      <c r="F1192" t="str">
        <f t="shared" si="68"/>
        <v>Somerset</v>
      </c>
      <c r="G1192" t="str">
        <f t="shared" si="67"/>
        <v>Maine</v>
      </c>
      <c r="H1192">
        <v>52228</v>
      </c>
      <c r="I1192">
        <v>52228</v>
      </c>
      <c r="J1192">
        <v>52249</v>
      </c>
      <c r="K1192">
        <v>51933</v>
      </c>
      <c r="L1192">
        <v>51854</v>
      </c>
      <c r="M1192">
        <v>51731</v>
      </c>
      <c r="N1192">
        <v>51258</v>
      </c>
      <c r="O1192">
        <v>51056</v>
      </c>
      <c r="P1192" s="2">
        <v>50915</v>
      </c>
      <c r="Q1192" s="10" t="s">
        <v>3231</v>
      </c>
    </row>
    <row r="1193" spans="1:20" x14ac:dyDescent="0.2">
      <c r="A1193" t="s">
        <v>5660</v>
      </c>
      <c r="B1193">
        <v>23027</v>
      </c>
      <c r="C1193">
        <v>50</v>
      </c>
      <c r="D1193" t="str">
        <f t="shared" si="66"/>
        <v>05000US23027</v>
      </c>
      <c r="E1193" t="s">
        <v>1214</v>
      </c>
      <c r="F1193" t="str">
        <f t="shared" si="68"/>
        <v>Waldo</v>
      </c>
      <c r="G1193" t="str">
        <f t="shared" si="67"/>
        <v>Maine</v>
      </c>
      <c r="H1193">
        <v>38786</v>
      </c>
      <c r="I1193">
        <v>38786</v>
      </c>
      <c r="J1193">
        <v>38816</v>
      </c>
      <c r="K1193">
        <v>38808</v>
      </c>
      <c r="L1193">
        <v>38914</v>
      </c>
      <c r="M1193">
        <v>38948</v>
      </c>
      <c r="N1193">
        <v>39000</v>
      </c>
      <c r="O1193">
        <v>39129</v>
      </c>
      <c r="P1193" s="2">
        <v>39364</v>
      </c>
      <c r="Q1193" s="10" t="s">
        <v>3231</v>
      </c>
    </row>
    <row r="1194" spans="1:20" x14ac:dyDescent="0.2">
      <c r="A1194" t="s">
        <v>5661</v>
      </c>
      <c r="B1194">
        <v>23029</v>
      </c>
      <c r="C1194">
        <v>50</v>
      </c>
      <c r="D1194" t="str">
        <f t="shared" si="66"/>
        <v>05000US23029</v>
      </c>
      <c r="E1194" t="s">
        <v>1215</v>
      </c>
      <c r="F1194" t="str">
        <f t="shared" si="68"/>
        <v>Washington</v>
      </c>
      <c r="G1194" t="str">
        <f t="shared" si="67"/>
        <v>Maine</v>
      </c>
      <c r="H1194">
        <v>32856</v>
      </c>
      <c r="I1194">
        <v>32856</v>
      </c>
      <c r="J1194">
        <v>32823</v>
      </c>
      <c r="K1194">
        <v>32712</v>
      </c>
      <c r="L1194">
        <v>32514</v>
      </c>
      <c r="M1194">
        <v>32225</v>
      </c>
      <c r="N1194">
        <v>31834</v>
      </c>
      <c r="O1194">
        <v>31604</v>
      </c>
      <c r="P1194" s="2">
        <v>31450</v>
      </c>
      <c r="Q1194" s="10" t="s">
        <v>3231</v>
      </c>
    </row>
    <row r="1195" spans="1:20" x14ac:dyDescent="0.2">
      <c r="A1195" t="s">
        <v>5662</v>
      </c>
      <c r="B1195">
        <v>23031</v>
      </c>
      <c r="C1195">
        <v>50</v>
      </c>
      <c r="D1195" t="str">
        <f t="shared" si="66"/>
        <v>05000US23031</v>
      </c>
      <c r="E1195" t="s">
        <v>1216</v>
      </c>
      <c r="F1195" t="str">
        <f t="shared" si="68"/>
        <v>York</v>
      </c>
      <c r="G1195" t="str">
        <f t="shared" si="67"/>
        <v>Maine</v>
      </c>
      <c r="H1195">
        <v>197131</v>
      </c>
      <c r="I1195">
        <v>197137</v>
      </c>
      <c r="J1195">
        <v>197206</v>
      </c>
      <c r="K1195">
        <v>198223</v>
      </c>
      <c r="L1195">
        <v>199053</v>
      </c>
      <c r="M1195">
        <v>199442</v>
      </c>
      <c r="N1195">
        <v>200686</v>
      </c>
      <c r="O1195">
        <v>201158</v>
      </c>
      <c r="P1195" s="2">
        <v>202343</v>
      </c>
      <c r="Q1195" s="10" t="s">
        <v>3226</v>
      </c>
    </row>
    <row r="1196" spans="1:20" x14ac:dyDescent="0.2">
      <c r="A1196" t="s">
        <v>5663</v>
      </c>
      <c r="B1196">
        <v>24001</v>
      </c>
      <c r="C1196">
        <v>50</v>
      </c>
      <c r="D1196" t="str">
        <f t="shared" si="66"/>
        <v>05000US24001</v>
      </c>
      <c r="E1196" t="s">
        <v>1217</v>
      </c>
      <c r="F1196" t="str">
        <f t="shared" si="68"/>
        <v>Allegany</v>
      </c>
      <c r="G1196" t="str">
        <f t="shared" si="67"/>
        <v>Maryland</v>
      </c>
      <c r="H1196">
        <v>75087</v>
      </c>
      <c r="I1196">
        <v>75087</v>
      </c>
      <c r="J1196">
        <v>75021</v>
      </c>
      <c r="K1196">
        <v>74586</v>
      </c>
      <c r="L1196">
        <v>73975</v>
      </c>
      <c r="M1196">
        <v>73618</v>
      </c>
      <c r="N1196">
        <v>73045</v>
      </c>
      <c r="O1196">
        <v>72531</v>
      </c>
      <c r="P1196" s="2">
        <v>72130</v>
      </c>
      <c r="Q1196" s="10" t="s">
        <v>3301</v>
      </c>
      <c r="S1196" s="2"/>
      <c r="T1196" s="2"/>
    </row>
    <row r="1197" spans="1:20" x14ac:dyDescent="0.2">
      <c r="A1197" t="s">
        <v>5664</v>
      </c>
      <c r="B1197">
        <v>24003</v>
      </c>
      <c r="C1197">
        <v>50</v>
      </c>
      <c r="D1197" t="str">
        <f t="shared" si="66"/>
        <v>05000US24003</v>
      </c>
      <c r="E1197" t="s">
        <v>1218</v>
      </c>
      <c r="F1197" t="str">
        <f t="shared" si="68"/>
        <v>Anne Arundel</v>
      </c>
      <c r="G1197" t="str">
        <f t="shared" si="67"/>
        <v>Maryland</v>
      </c>
      <c r="H1197">
        <v>537656</v>
      </c>
      <c r="I1197">
        <v>537650</v>
      </c>
      <c r="J1197">
        <v>539310</v>
      </c>
      <c r="K1197">
        <v>545017</v>
      </c>
      <c r="L1197">
        <v>550641</v>
      </c>
      <c r="M1197">
        <v>555897</v>
      </c>
      <c r="N1197">
        <v>559966</v>
      </c>
      <c r="O1197">
        <v>563837</v>
      </c>
      <c r="P1197" s="2">
        <v>568346</v>
      </c>
      <c r="Q1197" s="10" t="s">
        <v>3301</v>
      </c>
      <c r="S1197" s="2"/>
      <c r="T1197" s="2"/>
    </row>
    <row r="1198" spans="1:20" x14ac:dyDescent="0.2">
      <c r="A1198" t="s">
        <v>5665</v>
      </c>
      <c r="B1198">
        <v>24005</v>
      </c>
      <c r="C1198">
        <v>50</v>
      </c>
      <c r="D1198" t="str">
        <f t="shared" si="66"/>
        <v>05000US24005</v>
      </c>
      <c r="E1198" t="s">
        <v>1219</v>
      </c>
      <c r="F1198" t="str">
        <f t="shared" si="68"/>
        <v>Baltimore</v>
      </c>
      <c r="G1198" t="str">
        <f t="shared" si="67"/>
        <v>Maryland</v>
      </c>
      <c r="H1198">
        <v>805029</v>
      </c>
      <c r="I1198">
        <v>804911</v>
      </c>
      <c r="J1198">
        <v>806241</v>
      </c>
      <c r="K1198">
        <v>813169</v>
      </c>
      <c r="L1198">
        <v>818282</v>
      </c>
      <c r="M1198">
        <v>823295</v>
      </c>
      <c r="N1198">
        <v>826518</v>
      </c>
      <c r="O1198">
        <v>829209</v>
      </c>
      <c r="P1198" s="2">
        <v>831026</v>
      </c>
      <c r="Q1198" s="10" t="s">
        <v>3263</v>
      </c>
      <c r="S1198" s="2"/>
    </row>
    <row r="1199" spans="1:20" x14ac:dyDescent="0.2">
      <c r="A1199" t="s">
        <v>5666</v>
      </c>
      <c r="B1199">
        <v>24009</v>
      </c>
      <c r="C1199">
        <v>50</v>
      </c>
      <c r="D1199" t="str">
        <f t="shared" si="66"/>
        <v>05000US24009</v>
      </c>
      <c r="E1199" t="s">
        <v>1220</v>
      </c>
      <c r="F1199" t="str">
        <f t="shared" si="68"/>
        <v>Calvert</v>
      </c>
      <c r="G1199" t="str">
        <f t="shared" si="67"/>
        <v>Maryland</v>
      </c>
      <c r="H1199">
        <v>88737</v>
      </c>
      <c r="I1199">
        <v>88736</v>
      </c>
      <c r="J1199">
        <v>88945</v>
      </c>
      <c r="K1199">
        <v>89291</v>
      </c>
      <c r="L1199">
        <v>89685</v>
      </c>
      <c r="M1199">
        <v>90477</v>
      </c>
      <c r="N1199">
        <v>90601</v>
      </c>
      <c r="O1199">
        <v>90620</v>
      </c>
      <c r="P1199" s="2">
        <v>91251</v>
      </c>
      <c r="Q1199" s="10" t="s">
        <v>3301</v>
      </c>
    </row>
    <row r="1200" spans="1:20" x14ac:dyDescent="0.2">
      <c r="A1200" t="s">
        <v>5667</v>
      </c>
      <c r="B1200">
        <v>24011</v>
      </c>
      <c r="C1200">
        <v>50</v>
      </c>
      <c r="D1200" t="str">
        <f t="shared" si="66"/>
        <v>05000US24011</v>
      </c>
      <c r="E1200" t="s">
        <v>1221</v>
      </c>
      <c r="F1200" t="str">
        <f t="shared" si="68"/>
        <v>Caroline</v>
      </c>
      <c r="G1200" t="str">
        <f t="shared" si="67"/>
        <v>Maryland</v>
      </c>
      <c r="H1200">
        <v>33066</v>
      </c>
      <c r="I1200">
        <v>33081</v>
      </c>
      <c r="J1200">
        <v>33062</v>
      </c>
      <c r="K1200">
        <v>32912</v>
      </c>
      <c r="L1200">
        <v>32640</v>
      </c>
      <c r="M1200">
        <v>32658</v>
      </c>
      <c r="N1200">
        <v>32524</v>
      </c>
      <c r="O1200">
        <v>32591</v>
      </c>
      <c r="P1200" s="2">
        <v>32850</v>
      </c>
      <c r="Q1200" s="10" t="s">
        <v>3301</v>
      </c>
    </row>
    <row r="1201" spans="1:17" x14ac:dyDescent="0.2">
      <c r="A1201" t="s">
        <v>5668</v>
      </c>
      <c r="B1201">
        <v>24013</v>
      </c>
      <c r="C1201">
        <v>50</v>
      </c>
      <c r="D1201" t="str">
        <f t="shared" si="66"/>
        <v>05000US24013</v>
      </c>
      <c r="E1201" t="s">
        <v>1222</v>
      </c>
      <c r="F1201" t="str">
        <f t="shared" si="68"/>
        <v>Carroll</v>
      </c>
      <c r="G1201" t="str">
        <f t="shared" si="67"/>
        <v>Maryland</v>
      </c>
      <c r="H1201">
        <v>167134</v>
      </c>
      <c r="I1201">
        <v>167138</v>
      </c>
      <c r="J1201">
        <v>167210</v>
      </c>
      <c r="K1201">
        <v>167238</v>
      </c>
      <c r="L1201">
        <v>167191</v>
      </c>
      <c r="M1201">
        <v>167476</v>
      </c>
      <c r="N1201">
        <v>167700</v>
      </c>
      <c r="O1201">
        <v>167651</v>
      </c>
      <c r="P1201" s="2">
        <v>167656</v>
      </c>
      <c r="Q1201" s="10" t="s">
        <v>3301</v>
      </c>
    </row>
    <row r="1202" spans="1:17" x14ac:dyDescent="0.2">
      <c r="A1202" t="s">
        <v>5669</v>
      </c>
      <c r="B1202">
        <v>24015</v>
      </c>
      <c r="C1202">
        <v>50</v>
      </c>
      <c r="D1202" t="str">
        <f t="shared" si="66"/>
        <v>05000US24015</v>
      </c>
      <c r="E1202" t="s">
        <v>1223</v>
      </c>
      <c r="F1202" t="str">
        <f t="shared" si="68"/>
        <v>Cecil</v>
      </c>
      <c r="G1202" t="str">
        <f t="shared" si="67"/>
        <v>Maryland</v>
      </c>
      <c r="H1202">
        <v>101108</v>
      </c>
      <c r="I1202">
        <v>101108</v>
      </c>
      <c r="J1202">
        <v>101163</v>
      </c>
      <c r="K1202">
        <v>101635</v>
      </c>
      <c r="L1202">
        <v>101776</v>
      </c>
      <c r="M1202">
        <v>101917</v>
      </c>
      <c r="N1202">
        <v>102180</v>
      </c>
      <c r="O1202">
        <v>102397</v>
      </c>
      <c r="P1202" s="2">
        <v>102603</v>
      </c>
      <c r="Q1202" s="10" t="s">
        <v>3301</v>
      </c>
    </row>
    <row r="1203" spans="1:17" x14ac:dyDescent="0.2">
      <c r="A1203" t="s">
        <v>5670</v>
      </c>
      <c r="B1203">
        <v>24017</v>
      </c>
      <c r="C1203">
        <v>50</v>
      </c>
      <c r="D1203" t="str">
        <f t="shared" si="66"/>
        <v>05000US24017</v>
      </c>
      <c r="E1203" t="s">
        <v>1224</v>
      </c>
      <c r="F1203" t="str">
        <f t="shared" si="68"/>
        <v>Charles</v>
      </c>
      <c r="G1203" t="str">
        <f t="shared" si="67"/>
        <v>Maryland</v>
      </c>
      <c r="H1203">
        <v>146551</v>
      </c>
      <c r="I1203">
        <v>146560</v>
      </c>
      <c r="J1203">
        <v>147148</v>
      </c>
      <c r="K1203">
        <v>149282</v>
      </c>
      <c r="L1203">
        <v>150770</v>
      </c>
      <c r="M1203">
        <v>152821</v>
      </c>
      <c r="N1203">
        <v>154567</v>
      </c>
      <c r="O1203">
        <v>155923</v>
      </c>
      <c r="P1203" s="2">
        <v>157705</v>
      </c>
      <c r="Q1203" s="10" t="s">
        <v>3301</v>
      </c>
    </row>
    <row r="1204" spans="1:17" x14ac:dyDescent="0.2">
      <c r="A1204" t="s">
        <v>5671</v>
      </c>
      <c r="B1204">
        <v>24019</v>
      </c>
      <c r="C1204">
        <v>50</v>
      </c>
      <c r="D1204" t="str">
        <f t="shared" si="66"/>
        <v>05000US24019</v>
      </c>
      <c r="E1204" t="s">
        <v>1225</v>
      </c>
      <c r="F1204" t="str">
        <f t="shared" si="68"/>
        <v>Dorchester</v>
      </c>
      <c r="G1204" t="str">
        <f t="shared" si="67"/>
        <v>Maryland</v>
      </c>
      <c r="H1204">
        <v>32618</v>
      </c>
      <c r="I1204">
        <v>32618</v>
      </c>
      <c r="J1204">
        <v>32655</v>
      </c>
      <c r="K1204">
        <v>32694</v>
      </c>
      <c r="L1204">
        <v>32476</v>
      </c>
      <c r="M1204">
        <v>32595</v>
      </c>
      <c r="N1204">
        <v>32537</v>
      </c>
      <c r="O1204">
        <v>32391</v>
      </c>
      <c r="P1204" s="2">
        <v>32258</v>
      </c>
      <c r="Q1204" s="10" t="s">
        <v>3301</v>
      </c>
    </row>
    <row r="1205" spans="1:17" x14ac:dyDescent="0.2">
      <c r="A1205" t="s">
        <v>5672</v>
      </c>
      <c r="B1205">
        <v>24021</v>
      </c>
      <c r="C1205">
        <v>50</v>
      </c>
      <c r="D1205" t="str">
        <f t="shared" si="66"/>
        <v>05000US24021</v>
      </c>
      <c r="E1205" t="s">
        <v>1226</v>
      </c>
      <c r="F1205" t="str">
        <f t="shared" si="68"/>
        <v>Frederick</v>
      </c>
      <c r="G1205" t="str">
        <f t="shared" si="67"/>
        <v>Maryland</v>
      </c>
      <c r="H1205">
        <v>233385</v>
      </c>
      <c r="I1205">
        <v>233382</v>
      </c>
      <c r="J1205">
        <v>234202</v>
      </c>
      <c r="K1205">
        <v>237322</v>
      </c>
      <c r="L1205">
        <v>239610</v>
      </c>
      <c r="M1205">
        <v>241180</v>
      </c>
      <c r="N1205">
        <v>243569</v>
      </c>
      <c r="O1205">
        <v>245377</v>
      </c>
      <c r="P1205" s="2">
        <v>247591</v>
      </c>
      <c r="Q1205" s="10" t="s">
        <v>3301</v>
      </c>
    </row>
    <row r="1206" spans="1:17" x14ac:dyDescent="0.2">
      <c r="A1206" t="s">
        <v>5673</v>
      </c>
      <c r="B1206">
        <v>24023</v>
      </c>
      <c r="C1206">
        <v>50</v>
      </c>
      <c r="D1206" t="str">
        <f t="shared" si="66"/>
        <v>05000US24023</v>
      </c>
      <c r="E1206" t="s">
        <v>1227</v>
      </c>
      <c r="F1206" t="str">
        <f t="shared" si="68"/>
        <v>Garrett</v>
      </c>
      <c r="G1206" t="str">
        <f t="shared" si="67"/>
        <v>Maryland</v>
      </c>
      <c r="H1206">
        <v>30097</v>
      </c>
      <c r="I1206">
        <v>30095</v>
      </c>
      <c r="J1206">
        <v>30084</v>
      </c>
      <c r="K1206">
        <v>30101</v>
      </c>
      <c r="L1206">
        <v>29904</v>
      </c>
      <c r="M1206">
        <v>29952</v>
      </c>
      <c r="N1206">
        <v>29658</v>
      </c>
      <c r="O1206">
        <v>29446</v>
      </c>
      <c r="P1206" s="2">
        <v>29425</v>
      </c>
      <c r="Q1206" s="10" t="s">
        <v>3301</v>
      </c>
    </row>
    <row r="1207" spans="1:17" x14ac:dyDescent="0.2">
      <c r="A1207" t="s">
        <v>5674</v>
      </c>
      <c r="B1207">
        <v>24025</v>
      </c>
      <c r="C1207">
        <v>50</v>
      </c>
      <c r="D1207" t="str">
        <f t="shared" si="66"/>
        <v>05000US24025</v>
      </c>
      <c r="E1207" t="s">
        <v>1228</v>
      </c>
      <c r="F1207" t="str">
        <f t="shared" si="68"/>
        <v>Harford</v>
      </c>
      <c r="G1207" t="str">
        <f t="shared" si="67"/>
        <v>Maryland</v>
      </c>
      <c r="H1207">
        <v>244826</v>
      </c>
      <c r="I1207">
        <v>244828</v>
      </c>
      <c r="J1207">
        <v>245240</v>
      </c>
      <c r="K1207">
        <v>246704</v>
      </c>
      <c r="L1207">
        <v>248661</v>
      </c>
      <c r="M1207">
        <v>249210</v>
      </c>
      <c r="N1207">
        <v>249839</v>
      </c>
      <c r="O1207">
        <v>250138</v>
      </c>
      <c r="P1207" s="2">
        <v>251032</v>
      </c>
      <c r="Q1207" s="10" t="s">
        <v>3301</v>
      </c>
    </row>
    <row r="1208" spans="1:17" x14ac:dyDescent="0.2">
      <c r="A1208" t="s">
        <v>5675</v>
      </c>
      <c r="B1208">
        <v>24027</v>
      </c>
      <c r="C1208">
        <v>50</v>
      </c>
      <c r="D1208" t="str">
        <f t="shared" si="66"/>
        <v>05000US24027</v>
      </c>
      <c r="E1208" t="s">
        <v>1229</v>
      </c>
      <c r="F1208" t="str">
        <f t="shared" si="68"/>
        <v>Howard</v>
      </c>
      <c r="G1208" t="str">
        <f t="shared" si="67"/>
        <v>Maryland</v>
      </c>
      <c r="H1208">
        <v>287085</v>
      </c>
      <c r="I1208">
        <v>287129</v>
      </c>
      <c r="J1208">
        <v>288674</v>
      </c>
      <c r="K1208">
        <v>293898</v>
      </c>
      <c r="L1208">
        <v>299605</v>
      </c>
      <c r="M1208">
        <v>304534</v>
      </c>
      <c r="N1208">
        <v>308151</v>
      </c>
      <c r="O1208">
        <v>312711</v>
      </c>
      <c r="P1208" s="2">
        <v>317233</v>
      </c>
      <c r="Q1208" s="10" t="s">
        <v>3263</v>
      </c>
    </row>
    <row r="1209" spans="1:17" x14ac:dyDescent="0.2">
      <c r="A1209" t="s">
        <v>5676</v>
      </c>
      <c r="B1209">
        <v>24029</v>
      </c>
      <c r="C1209">
        <v>50</v>
      </c>
      <c r="D1209" t="str">
        <f t="shared" si="66"/>
        <v>05000US24029</v>
      </c>
      <c r="E1209" t="s">
        <v>1230</v>
      </c>
      <c r="F1209" t="str">
        <f t="shared" si="68"/>
        <v>Kent</v>
      </c>
      <c r="G1209" t="str">
        <f t="shared" si="67"/>
        <v>Maryland</v>
      </c>
      <c r="H1209">
        <v>20197</v>
      </c>
      <c r="I1209">
        <v>20191</v>
      </c>
      <c r="J1209">
        <v>20192</v>
      </c>
      <c r="K1209">
        <v>20238</v>
      </c>
      <c r="L1209">
        <v>19986</v>
      </c>
      <c r="M1209">
        <v>19819</v>
      </c>
      <c r="N1209">
        <v>19793</v>
      </c>
      <c r="O1209">
        <v>19768</v>
      </c>
      <c r="P1209" s="2">
        <v>19730</v>
      </c>
      <c r="Q1209" s="10" t="s">
        <v>3301</v>
      </c>
    </row>
    <row r="1210" spans="1:17" x14ac:dyDescent="0.2">
      <c r="A1210" t="s">
        <v>5677</v>
      </c>
      <c r="B1210">
        <v>24031</v>
      </c>
      <c r="C1210">
        <v>50</v>
      </c>
      <c r="D1210" t="str">
        <f t="shared" si="66"/>
        <v>05000US24031</v>
      </c>
      <c r="E1210" t="s">
        <v>1231</v>
      </c>
      <c r="F1210" t="str">
        <f t="shared" si="68"/>
        <v>Montgomery</v>
      </c>
      <c r="G1210" t="str">
        <f t="shared" si="67"/>
        <v>Maryland</v>
      </c>
      <c r="H1210">
        <v>971777</v>
      </c>
      <c r="I1210">
        <v>971952</v>
      </c>
      <c r="J1210">
        <v>976321</v>
      </c>
      <c r="K1210">
        <v>992928</v>
      </c>
      <c r="L1210">
        <v>1006218</v>
      </c>
      <c r="M1210">
        <v>1017759</v>
      </c>
      <c r="N1210">
        <v>1027780</v>
      </c>
      <c r="O1210">
        <v>1036233</v>
      </c>
      <c r="P1210" s="2">
        <v>1043863</v>
      </c>
      <c r="Q1210" s="10" t="s">
        <v>3263</v>
      </c>
    </row>
    <row r="1211" spans="1:17" x14ac:dyDescent="0.2">
      <c r="A1211" t="s">
        <v>5678</v>
      </c>
      <c r="B1211">
        <v>24033</v>
      </c>
      <c r="C1211">
        <v>50</v>
      </c>
      <c r="D1211" t="str">
        <f t="shared" si="66"/>
        <v>05000US24033</v>
      </c>
      <c r="E1211" t="s">
        <v>1232</v>
      </c>
      <c r="F1211" t="str">
        <f t="shared" si="68"/>
        <v>Prince George's</v>
      </c>
      <c r="G1211" t="str">
        <f t="shared" si="67"/>
        <v>Maryland</v>
      </c>
      <c r="H1211">
        <v>863420</v>
      </c>
      <c r="I1211">
        <v>863379</v>
      </c>
      <c r="J1211">
        <v>865821</v>
      </c>
      <c r="K1211">
        <v>874983</v>
      </c>
      <c r="L1211">
        <v>882465</v>
      </c>
      <c r="M1211">
        <v>891302</v>
      </c>
      <c r="N1211">
        <v>900647</v>
      </c>
      <c r="O1211">
        <v>906003</v>
      </c>
      <c r="P1211" s="2">
        <v>908049</v>
      </c>
      <c r="Q1211" s="10" t="s">
        <v>3263</v>
      </c>
    </row>
    <row r="1212" spans="1:17" x14ac:dyDescent="0.2">
      <c r="A1212" t="s">
        <v>5679</v>
      </c>
      <c r="B1212">
        <v>24035</v>
      </c>
      <c r="C1212">
        <v>50</v>
      </c>
      <c r="D1212" t="str">
        <f t="shared" si="66"/>
        <v>05000US24035</v>
      </c>
      <c r="E1212" t="s">
        <v>1233</v>
      </c>
      <c r="F1212" t="str">
        <f t="shared" si="68"/>
        <v>Queen Anne's</v>
      </c>
      <c r="G1212" t="str">
        <f t="shared" si="67"/>
        <v>Maryland</v>
      </c>
      <c r="H1212">
        <v>47798</v>
      </c>
      <c r="I1212">
        <v>47788</v>
      </c>
      <c r="J1212">
        <v>47835</v>
      </c>
      <c r="K1212">
        <v>48329</v>
      </c>
      <c r="L1212">
        <v>48520</v>
      </c>
      <c r="M1212">
        <v>48495</v>
      </c>
      <c r="N1212">
        <v>48727</v>
      </c>
      <c r="O1212">
        <v>48889</v>
      </c>
      <c r="P1212" s="2">
        <v>48929</v>
      </c>
      <c r="Q1212" s="10" t="s">
        <v>3301</v>
      </c>
    </row>
    <row r="1213" spans="1:17" x14ac:dyDescent="0.2">
      <c r="A1213" t="s">
        <v>5680</v>
      </c>
      <c r="B1213">
        <v>24037</v>
      </c>
      <c r="C1213">
        <v>50</v>
      </c>
      <c r="D1213" t="str">
        <f t="shared" si="66"/>
        <v>05000US24037</v>
      </c>
      <c r="E1213" t="s">
        <v>1234</v>
      </c>
      <c r="F1213" t="str">
        <f t="shared" si="68"/>
        <v>St. Mary's</v>
      </c>
      <c r="G1213" t="str">
        <f t="shared" si="67"/>
        <v>Maryland</v>
      </c>
      <c r="H1213">
        <v>105151</v>
      </c>
      <c r="I1213">
        <v>105148</v>
      </c>
      <c r="J1213">
        <v>105752</v>
      </c>
      <c r="K1213">
        <v>107781</v>
      </c>
      <c r="L1213">
        <v>109071</v>
      </c>
      <c r="M1213">
        <v>109607</v>
      </c>
      <c r="N1213">
        <v>110483</v>
      </c>
      <c r="O1213">
        <v>111628</v>
      </c>
      <c r="P1213" s="2">
        <v>112587</v>
      </c>
      <c r="Q1213" s="10" t="s">
        <v>3301</v>
      </c>
    </row>
    <row r="1214" spans="1:17" x14ac:dyDescent="0.2">
      <c r="A1214" t="s">
        <v>5681</v>
      </c>
      <c r="B1214">
        <v>24039</v>
      </c>
      <c r="C1214">
        <v>50</v>
      </c>
      <c r="D1214" t="str">
        <f t="shared" si="66"/>
        <v>05000US24039</v>
      </c>
      <c r="E1214" t="s">
        <v>1235</v>
      </c>
      <c r="F1214" t="str">
        <f t="shared" si="68"/>
        <v>Somerset</v>
      </c>
      <c r="G1214" t="str">
        <f t="shared" si="67"/>
        <v>Maryland</v>
      </c>
      <c r="H1214">
        <v>26470</v>
      </c>
      <c r="I1214">
        <v>26470</v>
      </c>
      <c r="J1214">
        <v>26480</v>
      </c>
      <c r="K1214">
        <v>26330</v>
      </c>
      <c r="L1214">
        <v>26117</v>
      </c>
      <c r="M1214">
        <v>26049</v>
      </c>
      <c r="N1214">
        <v>25653</v>
      </c>
      <c r="O1214">
        <v>25746</v>
      </c>
      <c r="P1214" s="2">
        <v>25928</v>
      </c>
      <c r="Q1214" s="10" t="s">
        <v>3301</v>
      </c>
    </row>
    <row r="1215" spans="1:17" x14ac:dyDescent="0.2">
      <c r="A1215" t="s">
        <v>5682</v>
      </c>
      <c r="B1215">
        <v>24041</v>
      </c>
      <c r="C1215">
        <v>50</v>
      </c>
      <c r="D1215" t="str">
        <f t="shared" si="66"/>
        <v>05000US24041</v>
      </c>
      <c r="E1215" t="s">
        <v>1236</v>
      </c>
      <c r="F1215" t="str">
        <f t="shared" si="68"/>
        <v>Talbot</v>
      </c>
      <c r="G1215" t="str">
        <f t="shared" si="67"/>
        <v>Maryland</v>
      </c>
      <c r="H1215">
        <v>37782</v>
      </c>
      <c r="I1215">
        <v>37782</v>
      </c>
      <c r="J1215">
        <v>37884</v>
      </c>
      <c r="K1215">
        <v>37973</v>
      </c>
      <c r="L1215">
        <v>38055</v>
      </c>
      <c r="M1215">
        <v>37914</v>
      </c>
      <c r="N1215">
        <v>37569</v>
      </c>
      <c r="O1215">
        <v>37523</v>
      </c>
      <c r="P1215" s="2">
        <v>37278</v>
      </c>
      <c r="Q1215" s="10" t="s">
        <v>3301</v>
      </c>
    </row>
    <row r="1216" spans="1:17" x14ac:dyDescent="0.2">
      <c r="A1216" t="s">
        <v>5683</v>
      </c>
      <c r="B1216">
        <v>24043</v>
      </c>
      <c r="C1216">
        <v>50</v>
      </c>
      <c r="D1216" t="str">
        <f t="shared" si="66"/>
        <v>05000US24043</v>
      </c>
      <c r="E1216" t="s">
        <v>1237</v>
      </c>
      <c r="F1216" t="str">
        <f t="shared" si="68"/>
        <v>Washington</v>
      </c>
      <c r="G1216" t="str">
        <f t="shared" si="67"/>
        <v>Maryland</v>
      </c>
      <c r="H1216">
        <v>147430</v>
      </c>
      <c r="I1216">
        <v>147430</v>
      </c>
      <c r="J1216">
        <v>147735</v>
      </c>
      <c r="K1216">
        <v>148827</v>
      </c>
      <c r="L1216">
        <v>149215</v>
      </c>
      <c r="M1216">
        <v>149321</v>
      </c>
      <c r="N1216">
        <v>149459</v>
      </c>
      <c r="O1216">
        <v>149570</v>
      </c>
      <c r="P1216" s="2">
        <v>150292</v>
      </c>
      <c r="Q1216" s="10" t="s">
        <v>3301</v>
      </c>
    </row>
    <row r="1217" spans="1:20" x14ac:dyDescent="0.2">
      <c r="A1217" t="s">
        <v>5684</v>
      </c>
      <c r="B1217">
        <v>24045</v>
      </c>
      <c r="C1217">
        <v>50</v>
      </c>
      <c r="D1217" t="str">
        <f t="shared" si="66"/>
        <v>05000US24045</v>
      </c>
      <c r="E1217" t="s">
        <v>1238</v>
      </c>
      <c r="F1217" t="str">
        <f t="shared" si="68"/>
        <v>Wicomico</v>
      </c>
      <c r="G1217" t="str">
        <f t="shared" si="67"/>
        <v>Maryland</v>
      </c>
      <c r="H1217">
        <v>98733</v>
      </c>
      <c r="I1217">
        <v>98733</v>
      </c>
      <c r="J1217">
        <v>98937</v>
      </c>
      <c r="K1217">
        <v>100113</v>
      </c>
      <c r="L1217">
        <v>100555</v>
      </c>
      <c r="M1217">
        <v>100944</v>
      </c>
      <c r="N1217">
        <v>101538</v>
      </c>
      <c r="O1217">
        <v>102019</v>
      </c>
      <c r="P1217" s="2">
        <v>102577</v>
      </c>
      <c r="Q1217" s="10" t="s">
        <v>3301</v>
      </c>
    </row>
    <row r="1218" spans="1:20" x14ac:dyDescent="0.2">
      <c r="A1218" t="s">
        <v>5685</v>
      </c>
      <c r="B1218">
        <v>24047</v>
      </c>
      <c r="C1218">
        <v>50</v>
      </c>
      <c r="D1218" t="str">
        <f t="shared" si="66"/>
        <v>05000US24047</v>
      </c>
      <c r="E1218" t="s">
        <v>1239</v>
      </c>
      <c r="F1218" t="str">
        <f t="shared" si="68"/>
        <v>Worcester</v>
      </c>
      <c r="G1218" t="str">
        <f t="shared" si="67"/>
        <v>Maryland</v>
      </c>
      <c r="H1218">
        <v>51454</v>
      </c>
      <c r="I1218">
        <v>51451</v>
      </c>
      <c r="J1218">
        <v>51477</v>
      </c>
      <c r="K1218">
        <v>51437</v>
      </c>
      <c r="L1218">
        <v>51511</v>
      </c>
      <c r="M1218">
        <v>51431</v>
      </c>
      <c r="N1218">
        <v>51438</v>
      </c>
      <c r="O1218">
        <v>51380</v>
      </c>
      <c r="P1218" s="2">
        <v>51444</v>
      </c>
      <c r="Q1218" s="10" t="s">
        <v>3301</v>
      </c>
    </row>
    <row r="1219" spans="1:20" x14ac:dyDescent="0.2">
      <c r="A1219" t="s">
        <v>5686</v>
      </c>
      <c r="B1219">
        <v>24510</v>
      </c>
      <c r="C1219">
        <v>50</v>
      </c>
      <c r="D1219" t="str">
        <f t="shared" ref="D1219:D1282" si="69">_xlfn.CONCAT("05000US",TEXT(B1219,"00000"))</f>
        <v>05000US24510</v>
      </c>
      <c r="E1219" t="s">
        <v>1240</v>
      </c>
      <c r="F1219" t="str">
        <f>MID(MID(E1219,1,FIND(",",E1219)-1),1,FIND(" city",MID(E1219,1,FIND(",",E1219)-1))-1)</f>
        <v>Baltimore</v>
      </c>
      <c r="G1219" t="str">
        <f t="shared" si="67"/>
        <v>Maryland</v>
      </c>
      <c r="H1219">
        <v>620961</v>
      </c>
      <c r="I1219">
        <v>621139</v>
      </c>
      <c r="J1219">
        <v>621195</v>
      </c>
      <c r="K1219">
        <v>620815</v>
      </c>
      <c r="L1219">
        <v>622722</v>
      </c>
      <c r="M1219">
        <v>622858</v>
      </c>
      <c r="N1219">
        <v>623353</v>
      </c>
      <c r="O1219">
        <v>621402</v>
      </c>
      <c r="P1219" s="2">
        <v>614664</v>
      </c>
      <c r="Q1219" s="10" t="s">
        <v>3263</v>
      </c>
    </row>
    <row r="1220" spans="1:20" x14ac:dyDescent="0.2">
      <c r="A1220" t="s">
        <v>5687</v>
      </c>
      <c r="B1220">
        <v>25001</v>
      </c>
      <c r="C1220">
        <v>50</v>
      </c>
      <c r="D1220" t="str">
        <f t="shared" si="69"/>
        <v>05000US25001</v>
      </c>
      <c r="E1220" t="s">
        <v>1241</v>
      </c>
      <c r="F1220" t="str">
        <f t="shared" ref="F1220:F1283" si="70">MID(MID(E1220,1,FIND(",",E1220)-1),1,FIND(" County",MID(E1220,1,FIND(",",E1220)-1))-1)</f>
        <v>Barnstable</v>
      </c>
      <c r="G1220" t="str">
        <f t="shared" ref="G1220:G1283" si="71">MID(E1220,FIND(",",E1220)+2,9999)</f>
        <v>Massachusetts</v>
      </c>
      <c r="H1220">
        <v>215888</v>
      </c>
      <c r="I1220">
        <v>215868</v>
      </c>
      <c r="J1220">
        <v>215908</v>
      </c>
      <c r="K1220">
        <v>215372</v>
      </c>
      <c r="L1220">
        <v>214915</v>
      </c>
      <c r="M1220">
        <v>214844</v>
      </c>
      <c r="N1220">
        <v>214858</v>
      </c>
      <c r="O1220">
        <v>214621</v>
      </c>
      <c r="P1220" s="2">
        <v>214276</v>
      </c>
      <c r="Q1220" s="10" t="s">
        <v>3226</v>
      </c>
      <c r="S1220" s="3"/>
    </row>
    <row r="1221" spans="1:20" x14ac:dyDescent="0.2">
      <c r="A1221" t="s">
        <v>5688</v>
      </c>
      <c r="B1221">
        <v>25003</v>
      </c>
      <c r="C1221">
        <v>50</v>
      </c>
      <c r="D1221" t="str">
        <f t="shared" si="69"/>
        <v>05000US25003</v>
      </c>
      <c r="E1221" t="s">
        <v>1242</v>
      </c>
      <c r="F1221" t="str">
        <f t="shared" si="70"/>
        <v>Berkshire</v>
      </c>
      <c r="G1221" t="str">
        <f t="shared" si="71"/>
        <v>Massachusetts</v>
      </c>
      <c r="H1221">
        <v>131219</v>
      </c>
      <c r="I1221">
        <v>131272</v>
      </c>
      <c r="J1221">
        <v>131280</v>
      </c>
      <c r="K1221">
        <v>130515</v>
      </c>
      <c r="L1221">
        <v>130201</v>
      </c>
      <c r="M1221">
        <v>129409</v>
      </c>
      <c r="N1221">
        <v>128633</v>
      </c>
      <c r="O1221">
        <v>127671</v>
      </c>
      <c r="P1221" s="2">
        <v>126903</v>
      </c>
      <c r="Q1221" s="10" t="s">
        <v>3231</v>
      </c>
      <c r="S1221" s="3"/>
      <c r="T1221" s="2"/>
    </row>
    <row r="1222" spans="1:20" x14ac:dyDescent="0.2">
      <c r="A1222" t="s">
        <v>5689</v>
      </c>
      <c r="B1222">
        <v>25005</v>
      </c>
      <c r="C1222">
        <v>50</v>
      </c>
      <c r="D1222" t="str">
        <f t="shared" si="69"/>
        <v>05000US25005</v>
      </c>
      <c r="E1222" t="s">
        <v>1243</v>
      </c>
      <c r="F1222" t="str">
        <f t="shared" si="70"/>
        <v>Bristol</v>
      </c>
      <c r="G1222" t="str">
        <f t="shared" si="71"/>
        <v>Massachusetts</v>
      </c>
      <c r="H1222">
        <v>548285</v>
      </c>
      <c r="I1222">
        <v>548260</v>
      </c>
      <c r="J1222">
        <v>549200</v>
      </c>
      <c r="K1222">
        <v>549400</v>
      </c>
      <c r="L1222">
        <v>551341</v>
      </c>
      <c r="M1222">
        <v>552637</v>
      </c>
      <c r="N1222">
        <v>555071</v>
      </c>
      <c r="O1222">
        <v>556967</v>
      </c>
      <c r="P1222" s="2">
        <v>558324</v>
      </c>
      <c r="Q1222" s="10" t="s">
        <v>3226</v>
      </c>
    </row>
    <row r="1223" spans="1:20" x14ac:dyDescent="0.2">
      <c r="A1223" t="s">
        <v>5690</v>
      </c>
      <c r="B1223">
        <v>25007</v>
      </c>
      <c r="C1223">
        <v>50</v>
      </c>
      <c r="D1223" t="str">
        <f t="shared" si="69"/>
        <v>05000US25007</v>
      </c>
      <c r="E1223" t="s">
        <v>1244</v>
      </c>
      <c r="F1223" t="str">
        <f t="shared" si="70"/>
        <v>Dukes</v>
      </c>
      <c r="G1223" t="str">
        <f t="shared" si="71"/>
        <v>Massachusetts</v>
      </c>
      <c r="H1223">
        <v>16535</v>
      </c>
      <c r="I1223">
        <v>16535</v>
      </c>
      <c r="J1223">
        <v>16556</v>
      </c>
      <c r="K1223">
        <v>16678</v>
      </c>
      <c r="L1223">
        <v>16793</v>
      </c>
      <c r="M1223">
        <v>17146</v>
      </c>
      <c r="N1223">
        <v>17283</v>
      </c>
      <c r="O1223">
        <v>17217</v>
      </c>
      <c r="P1223" s="2">
        <v>17246</v>
      </c>
      <c r="Q1223" s="10" t="s">
        <v>3226</v>
      </c>
    </row>
    <row r="1224" spans="1:20" x14ac:dyDescent="0.2">
      <c r="A1224" t="s">
        <v>5691</v>
      </c>
      <c r="B1224">
        <v>25009</v>
      </c>
      <c r="C1224">
        <v>50</v>
      </c>
      <c r="D1224" t="str">
        <f t="shared" si="69"/>
        <v>05000US25009</v>
      </c>
      <c r="E1224" t="s">
        <v>1245</v>
      </c>
      <c r="F1224" t="str">
        <f t="shared" si="70"/>
        <v>Essex</v>
      </c>
      <c r="G1224" t="str">
        <f t="shared" si="71"/>
        <v>Massachusetts</v>
      </c>
      <c r="H1224">
        <v>743159</v>
      </c>
      <c r="I1224">
        <v>743171</v>
      </c>
      <c r="J1224">
        <v>745690</v>
      </c>
      <c r="K1224">
        <v>751507</v>
      </c>
      <c r="L1224">
        <v>757163</v>
      </c>
      <c r="M1224">
        <v>764129</v>
      </c>
      <c r="N1224">
        <v>770391</v>
      </c>
      <c r="O1224">
        <v>776111</v>
      </c>
      <c r="P1224" s="2">
        <v>779018</v>
      </c>
      <c r="Q1224" s="10" t="s">
        <v>3226</v>
      </c>
    </row>
    <row r="1225" spans="1:20" x14ac:dyDescent="0.2">
      <c r="A1225" t="s">
        <v>5692</v>
      </c>
      <c r="B1225">
        <v>25011</v>
      </c>
      <c r="C1225">
        <v>50</v>
      </c>
      <c r="D1225" t="str">
        <f t="shared" si="69"/>
        <v>05000US25011</v>
      </c>
      <c r="E1225" t="s">
        <v>1246</v>
      </c>
      <c r="F1225" t="str">
        <f t="shared" si="70"/>
        <v>Franklin</v>
      </c>
      <c r="G1225" t="str">
        <f t="shared" si="71"/>
        <v>Massachusetts</v>
      </c>
      <c r="H1225">
        <v>71372</v>
      </c>
      <c r="I1225">
        <v>71372</v>
      </c>
      <c r="J1225">
        <v>71311</v>
      </c>
      <c r="K1225">
        <v>71606</v>
      </c>
      <c r="L1225">
        <v>71536</v>
      </c>
      <c r="M1225">
        <v>71149</v>
      </c>
      <c r="N1225">
        <v>70965</v>
      </c>
      <c r="O1225">
        <v>70550</v>
      </c>
      <c r="P1225" s="2">
        <v>70382</v>
      </c>
      <c r="Q1225" s="10" t="s">
        <v>3231</v>
      </c>
    </row>
    <row r="1226" spans="1:20" x14ac:dyDescent="0.2">
      <c r="A1226" t="s">
        <v>5693</v>
      </c>
      <c r="B1226">
        <v>25013</v>
      </c>
      <c r="C1226">
        <v>50</v>
      </c>
      <c r="D1226" t="str">
        <f t="shared" si="69"/>
        <v>05000US25013</v>
      </c>
      <c r="E1226" t="s">
        <v>1247</v>
      </c>
      <c r="F1226" t="str">
        <f t="shared" si="70"/>
        <v>Hampden</v>
      </c>
      <c r="G1226" t="str">
        <f t="shared" si="71"/>
        <v>Massachusetts</v>
      </c>
      <c r="H1226">
        <v>463490</v>
      </c>
      <c r="I1226">
        <v>463625</v>
      </c>
      <c r="J1226">
        <v>464194</v>
      </c>
      <c r="K1226">
        <v>465973</v>
      </c>
      <c r="L1226">
        <v>466578</v>
      </c>
      <c r="M1226">
        <v>467206</v>
      </c>
      <c r="N1226">
        <v>469033</v>
      </c>
      <c r="O1226">
        <v>469078</v>
      </c>
      <c r="P1226" s="2">
        <v>468467</v>
      </c>
      <c r="Q1226" s="10" t="s">
        <v>3231</v>
      </c>
    </row>
    <row r="1227" spans="1:20" x14ac:dyDescent="0.2">
      <c r="A1227" t="s">
        <v>5694</v>
      </c>
      <c r="B1227">
        <v>25015</v>
      </c>
      <c r="C1227">
        <v>50</v>
      </c>
      <c r="D1227" t="str">
        <f t="shared" si="69"/>
        <v>05000US25015</v>
      </c>
      <c r="E1227" t="s">
        <v>1248</v>
      </c>
      <c r="F1227" t="str">
        <f t="shared" si="70"/>
        <v>Hampshire</v>
      </c>
      <c r="G1227" t="str">
        <f t="shared" si="71"/>
        <v>Massachusetts</v>
      </c>
      <c r="H1227">
        <v>158080</v>
      </c>
      <c r="I1227">
        <v>158080</v>
      </c>
      <c r="J1227">
        <v>159276</v>
      </c>
      <c r="K1227">
        <v>160134</v>
      </c>
      <c r="L1227">
        <v>160418</v>
      </c>
      <c r="M1227">
        <v>160851</v>
      </c>
      <c r="N1227">
        <v>161043</v>
      </c>
      <c r="O1227">
        <v>161049</v>
      </c>
      <c r="P1227" s="2">
        <v>161816</v>
      </c>
      <c r="Q1227" s="10" t="s">
        <v>3231</v>
      </c>
    </row>
    <row r="1228" spans="1:20" x14ac:dyDescent="0.2">
      <c r="A1228" t="s">
        <v>5695</v>
      </c>
      <c r="B1228">
        <v>25017</v>
      </c>
      <c r="C1228">
        <v>50</v>
      </c>
      <c r="D1228" t="str">
        <f t="shared" si="69"/>
        <v>05000US25017</v>
      </c>
      <c r="E1228" t="s">
        <v>1249</v>
      </c>
      <c r="F1228" t="str">
        <f t="shared" si="70"/>
        <v>Middlesex</v>
      </c>
      <c r="G1228" t="str">
        <f t="shared" si="71"/>
        <v>Massachusetts</v>
      </c>
      <c r="H1228">
        <v>1503085</v>
      </c>
      <c r="I1228">
        <v>1503057</v>
      </c>
      <c r="J1228">
        <v>1507213</v>
      </c>
      <c r="K1228">
        <v>1523717</v>
      </c>
      <c r="L1228">
        <v>1540330</v>
      </c>
      <c r="M1228">
        <v>1556956</v>
      </c>
      <c r="N1228">
        <v>1569953</v>
      </c>
      <c r="O1228">
        <v>1581037</v>
      </c>
      <c r="P1228" s="2">
        <v>1589774</v>
      </c>
      <c r="Q1228" s="10" t="s">
        <v>3226</v>
      </c>
    </row>
    <row r="1229" spans="1:20" x14ac:dyDescent="0.2">
      <c r="A1229" t="s">
        <v>5696</v>
      </c>
      <c r="B1229">
        <v>25019</v>
      </c>
      <c r="C1229">
        <v>50</v>
      </c>
      <c r="D1229" t="str">
        <f t="shared" si="69"/>
        <v>05000US25019</v>
      </c>
      <c r="E1229" t="s">
        <v>1250</v>
      </c>
      <c r="F1229" t="str">
        <f t="shared" si="70"/>
        <v>Nantucket</v>
      </c>
      <c r="G1229" t="str">
        <f t="shared" si="71"/>
        <v>Massachusetts</v>
      </c>
      <c r="H1229">
        <v>10172</v>
      </c>
      <c r="I1229">
        <v>10172</v>
      </c>
      <c r="J1229">
        <v>10164</v>
      </c>
      <c r="K1229">
        <v>10137</v>
      </c>
      <c r="L1229">
        <v>10312</v>
      </c>
      <c r="M1229">
        <v>10529</v>
      </c>
      <c r="N1229">
        <v>10765</v>
      </c>
      <c r="O1229">
        <v>10858</v>
      </c>
      <c r="P1229" s="2">
        <v>11008</v>
      </c>
      <c r="Q1229" s="10" t="s">
        <v>3226</v>
      </c>
    </row>
    <row r="1230" spans="1:20" x14ac:dyDescent="0.2">
      <c r="A1230" t="s">
        <v>5697</v>
      </c>
      <c r="B1230">
        <v>25021</v>
      </c>
      <c r="C1230">
        <v>50</v>
      </c>
      <c r="D1230" t="str">
        <f t="shared" si="69"/>
        <v>05000US25021</v>
      </c>
      <c r="E1230" t="s">
        <v>1251</v>
      </c>
      <c r="F1230" t="str">
        <f t="shared" si="70"/>
        <v>Norfolk</v>
      </c>
      <c r="G1230" t="str">
        <f t="shared" si="71"/>
        <v>Massachusetts</v>
      </c>
      <c r="H1230">
        <v>670850</v>
      </c>
      <c r="I1230">
        <v>670985</v>
      </c>
      <c r="J1230">
        <v>673106</v>
      </c>
      <c r="K1230">
        <v>678262</v>
      </c>
      <c r="L1230">
        <v>683121</v>
      </c>
      <c r="M1230">
        <v>688749</v>
      </c>
      <c r="N1230">
        <v>692143</v>
      </c>
      <c r="O1230">
        <v>694895</v>
      </c>
      <c r="P1230" s="2">
        <v>697181</v>
      </c>
      <c r="Q1230" s="10" t="s">
        <v>3226</v>
      </c>
    </row>
    <row r="1231" spans="1:20" x14ac:dyDescent="0.2">
      <c r="A1231" t="s">
        <v>5698</v>
      </c>
      <c r="B1231">
        <v>25023</v>
      </c>
      <c r="C1231">
        <v>50</v>
      </c>
      <c r="D1231" t="str">
        <f t="shared" si="69"/>
        <v>05000US25023</v>
      </c>
      <c r="E1231" t="s">
        <v>1252</v>
      </c>
      <c r="F1231" t="str">
        <f t="shared" si="70"/>
        <v>Plymouth</v>
      </c>
      <c r="G1231" t="str">
        <f t="shared" si="71"/>
        <v>Massachusetts</v>
      </c>
      <c r="H1231">
        <v>494919</v>
      </c>
      <c r="I1231">
        <v>494949</v>
      </c>
      <c r="J1231">
        <v>495985</v>
      </c>
      <c r="K1231">
        <v>498268</v>
      </c>
      <c r="L1231">
        <v>499622</v>
      </c>
      <c r="M1231">
        <v>503281</v>
      </c>
      <c r="N1231">
        <v>506937</v>
      </c>
      <c r="O1231">
        <v>509880</v>
      </c>
      <c r="P1231" s="2">
        <v>513565</v>
      </c>
      <c r="Q1231" s="10" t="s">
        <v>3226</v>
      </c>
    </row>
    <row r="1232" spans="1:20" x14ac:dyDescent="0.2">
      <c r="A1232" t="s">
        <v>5699</v>
      </c>
      <c r="B1232">
        <v>25025</v>
      </c>
      <c r="C1232">
        <v>50</v>
      </c>
      <c r="D1232" t="str">
        <f t="shared" si="69"/>
        <v>05000US25025</v>
      </c>
      <c r="E1232" t="s">
        <v>1253</v>
      </c>
      <c r="F1232" t="str">
        <f t="shared" si="70"/>
        <v>Suffolk</v>
      </c>
      <c r="G1232" t="str">
        <f t="shared" si="71"/>
        <v>Massachusetts</v>
      </c>
      <c r="H1232">
        <v>722023</v>
      </c>
      <c r="I1232">
        <v>722079</v>
      </c>
      <c r="J1232">
        <v>725361</v>
      </c>
      <c r="K1232">
        <v>736602</v>
      </c>
      <c r="L1232">
        <v>749469</v>
      </c>
      <c r="M1232">
        <v>759670</v>
      </c>
      <c r="N1232">
        <v>768537</v>
      </c>
      <c r="O1232">
        <v>776688</v>
      </c>
      <c r="P1232" s="2">
        <v>784230</v>
      </c>
      <c r="Q1232" s="10" t="s">
        <v>3226</v>
      </c>
    </row>
    <row r="1233" spans="1:20" x14ac:dyDescent="0.2">
      <c r="A1233" t="s">
        <v>5700</v>
      </c>
      <c r="B1233">
        <v>25027</v>
      </c>
      <c r="C1233">
        <v>50</v>
      </c>
      <c r="D1233" t="str">
        <f t="shared" si="69"/>
        <v>05000US25027</v>
      </c>
      <c r="E1233" t="s">
        <v>1254</v>
      </c>
      <c r="F1233" t="str">
        <f t="shared" si="70"/>
        <v>Worcester</v>
      </c>
      <c r="G1233" t="str">
        <f t="shared" si="71"/>
        <v>Massachusetts</v>
      </c>
      <c r="H1233">
        <v>798552</v>
      </c>
      <c r="I1233">
        <v>798388</v>
      </c>
      <c r="J1233">
        <v>800280</v>
      </c>
      <c r="K1233">
        <v>803752</v>
      </c>
      <c r="L1233">
        <v>806209</v>
      </c>
      <c r="M1233">
        <v>810230</v>
      </c>
      <c r="N1233">
        <v>814299</v>
      </c>
      <c r="O1233">
        <v>817618</v>
      </c>
      <c r="P1233" s="2">
        <v>819589</v>
      </c>
      <c r="Q1233" s="10" t="s">
        <v>3231</v>
      </c>
    </row>
    <row r="1234" spans="1:20" x14ac:dyDescent="0.2">
      <c r="A1234" t="s">
        <v>5701</v>
      </c>
      <c r="B1234">
        <v>26001</v>
      </c>
      <c r="C1234">
        <v>50</v>
      </c>
      <c r="D1234" t="str">
        <f t="shared" si="69"/>
        <v>05000US26001</v>
      </c>
      <c r="E1234" t="s">
        <v>1255</v>
      </c>
      <c r="F1234" t="str">
        <f t="shared" si="70"/>
        <v>Alcona</v>
      </c>
      <c r="G1234" t="str">
        <f t="shared" si="71"/>
        <v>Michigan</v>
      </c>
      <c r="H1234">
        <v>10942</v>
      </c>
      <c r="I1234">
        <v>10942</v>
      </c>
      <c r="J1234">
        <v>10890</v>
      </c>
      <c r="K1234">
        <v>10776</v>
      </c>
      <c r="L1234">
        <v>10609</v>
      </c>
      <c r="M1234">
        <v>10573</v>
      </c>
      <c r="N1234">
        <v>10439</v>
      </c>
      <c r="O1234">
        <v>10333</v>
      </c>
      <c r="P1234" s="2">
        <v>10352</v>
      </c>
      <c r="Q1234" s="10" t="s">
        <v>3273</v>
      </c>
      <c r="S1234" s="3"/>
      <c r="T1234" s="2"/>
    </row>
    <row r="1235" spans="1:20" x14ac:dyDescent="0.2">
      <c r="A1235" t="s">
        <v>5702</v>
      </c>
      <c r="B1235">
        <v>26003</v>
      </c>
      <c r="C1235">
        <v>50</v>
      </c>
      <c r="D1235" t="str">
        <f t="shared" si="69"/>
        <v>05000US26003</v>
      </c>
      <c r="E1235" t="s">
        <v>1256</v>
      </c>
      <c r="F1235" t="str">
        <f t="shared" si="70"/>
        <v>Alger</v>
      </c>
      <c r="G1235" t="str">
        <f t="shared" si="71"/>
        <v>Michigan</v>
      </c>
      <c r="H1235">
        <v>9601</v>
      </c>
      <c r="I1235">
        <v>9601</v>
      </c>
      <c r="J1235">
        <v>9565</v>
      </c>
      <c r="K1235">
        <v>9550</v>
      </c>
      <c r="L1235">
        <v>9495</v>
      </c>
      <c r="M1235">
        <v>9495</v>
      </c>
      <c r="N1235">
        <v>9424</v>
      </c>
      <c r="O1235">
        <v>9347</v>
      </c>
      <c r="P1235" s="2">
        <v>9219</v>
      </c>
      <c r="Q1235" s="10" t="s">
        <v>3272</v>
      </c>
      <c r="S1235" s="3"/>
      <c r="T1235" s="2"/>
    </row>
    <row r="1236" spans="1:20" x14ac:dyDescent="0.2">
      <c r="A1236" t="s">
        <v>5703</v>
      </c>
      <c r="B1236">
        <v>26005</v>
      </c>
      <c r="C1236">
        <v>50</v>
      </c>
      <c r="D1236" t="str">
        <f t="shared" si="69"/>
        <v>05000US26005</v>
      </c>
      <c r="E1236" t="s">
        <v>1257</v>
      </c>
      <c r="F1236" t="str">
        <f t="shared" si="70"/>
        <v>Allegan</v>
      </c>
      <c r="G1236" t="str">
        <f t="shared" si="71"/>
        <v>Michigan</v>
      </c>
      <c r="H1236">
        <v>111408</v>
      </c>
      <c r="I1236">
        <v>111408</v>
      </c>
      <c r="J1236">
        <v>111502</v>
      </c>
      <c r="K1236">
        <v>111550</v>
      </c>
      <c r="L1236">
        <v>111929</v>
      </c>
      <c r="M1236">
        <v>112415</v>
      </c>
      <c r="N1236">
        <v>113778</v>
      </c>
      <c r="O1236">
        <v>114661</v>
      </c>
      <c r="P1236" s="2">
        <v>115548</v>
      </c>
      <c r="Q1236" s="10" t="s">
        <v>3273</v>
      </c>
      <c r="S1236" s="3"/>
      <c r="T1236" s="2"/>
    </row>
    <row r="1237" spans="1:20" x14ac:dyDescent="0.2">
      <c r="A1237" t="s">
        <v>5704</v>
      </c>
      <c r="B1237">
        <v>26007</v>
      </c>
      <c r="C1237">
        <v>50</v>
      </c>
      <c r="D1237" t="str">
        <f t="shared" si="69"/>
        <v>05000US26007</v>
      </c>
      <c r="E1237" t="s">
        <v>1258</v>
      </c>
      <c r="F1237" t="str">
        <f t="shared" si="70"/>
        <v>Alpena</v>
      </c>
      <c r="G1237" t="str">
        <f t="shared" si="71"/>
        <v>Michigan</v>
      </c>
      <c r="H1237">
        <v>29598</v>
      </c>
      <c r="I1237">
        <v>29598</v>
      </c>
      <c r="J1237">
        <v>29539</v>
      </c>
      <c r="K1237">
        <v>29339</v>
      </c>
      <c r="L1237">
        <v>29208</v>
      </c>
      <c r="M1237">
        <v>29012</v>
      </c>
      <c r="N1237">
        <v>28932</v>
      </c>
      <c r="O1237">
        <v>28791</v>
      </c>
      <c r="P1237" s="2">
        <v>28704</v>
      </c>
      <c r="Q1237" s="10" t="s">
        <v>3273</v>
      </c>
      <c r="S1237" s="3"/>
      <c r="T1237" s="2"/>
    </row>
    <row r="1238" spans="1:20" x14ac:dyDescent="0.2">
      <c r="A1238" t="s">
        <v>5705</v>
      </c>
      <c r="B1238">
        <v>26009</v>
      </c>
      <c r="C1238">
        <v>50</v>
      </c>
      <c r="D1238" t="str">
        <f t="shared" si="69"/>
        <v>05000US26009</v>
      </c>
      <c r="E1238" t="s">
        <v>1259</v>
      </c>
      <c r="F1238" t="str">
        <f t="shared" si="70"/>
        <v>Antrim</v>
      </c>
      <c r="G1238" t="str">
        <f t="shared" si="71"/>
        <v>Michigan</v>
      </c>
      <c r="H1238">
        <v>23580</v>
      </c>
      <c r="I1238">
        <v>23580</v>
      </c>
      <c r="J1238">
        <v>23499</v>
      </c>
      <c r="K1238">
        <v>23385</v>
      </c>
      <c r="L1238">
        <v>23336</v>
      </c>
      <c r="M1238">
        <v>23219</v>
      </c>
      <c r="N1238">
        <v>23244</v>
      </c>
      <c r="O1238">
        <v>23133</v>
      </c>
      <c r="P1238" s="2">
        <v>23144</v>
      </c>
      <c r="Q1238" s="10" t="s">
        <v>3273</v>
      </c>
      <c r="S1238" s="3"/>
      <c r="T1238" s="2"/>
    </row>
    <row r="1239" spans="1:20" x14ac:dyDescent="0.2">
      <c r="A1239" t="s">
        <v>5706</v>
      </c>
      <c r="B1239">
        <v>26011</v>
      </c>
      <c r="C1239">
        <v>50</v>
      </c>
      <c r="D1239" t="str">
        <f t="shared" si="69"/>
        <v>05000US26011</v>
      </c>
      <c r="E1239" t="s">
        <v>1260</v>
      </c>
      <c r="F1239" t="str">
        <f t="shared" si="70"/>
        <v>Arenac</v>
      </c>
      <c r="G1239" t="str">
        <f t="shared" si="71"/>
        <v>Michigan</v>
      </c>
      <c r="H1239">
        <v>15899</v>
      </c>
      <c r="I1239">
        <v>15899</v>
      </c>
      <c r="J1239">
        <v>15853</v>
      </c>
      <c r="K1239">
        <v>15617</v>
      </c>
      <c r="L1239">
        <v>15495</v>
      </c>
      <c r="M1239">
        <v>15412</v>
      </c>
      <c r="N1239">
        <v>15324</v>
      </c>
      <c r="O1239">
        <v>15280</v>
      </c>
      <c r="P1239" s="2">
        <v>15122</v>
      </c>
      <c r="Q1239" s="10" t="s">
        <v>3273</v>
      </c>
    </row>
    <row r="1240" spans="1:20" x14ac:dyDescent="0.2">
      <c r="A1240" t="s">
        <v>5707</v>
      </c>
      <c r="B1240">
        <v>26013</v>
      </c>
      <c r="C1240">
        <v>50</v>
      </c>
      <c r="D1240" t="str">
        <f t="shared" si="69"/>
        <v>05000US26013</v>
      </c>
      <c r="E1240" t="s">
        <v>1261</v>
      </c>
      <c r="F1240" t="str">
        <f t="shared" si="70"/>
        <v>Baraga</v>
      </c>
      <c r="G1240" t="str">
        <f t="shared" si="71"/>
        <v>Michigan</v>
      </c>
      <c r="H1240">
        <v>8860</v>
      </c>
      <c r="I1240">
        <v>8860</v>
      </c>
      <c r="J1240">
        <v>8842</v>
      </c>
      <c r="K1240">
        <v>8818</v>
      </c>
      <c r="L1240">
        <v>8708</v>
      </c>
      <c r="M1240">
        <v>8682</v>
      </c>
      <c r="N1240">
        <v>8623</v>
      </c>
      <c r="O1240">
        <v>8546</v>
      </c>
      <c r="P1240" s="2">
        <v>8503</v>
      </c>
      <c r="Q1240" s="10" t="s">
        <v>3271</v>
      </c>
    </row>
    <row r="1241" spans="1:20" x14ac:dyDescent="0.2">
      <c r="A1241" t="s">
        <v>5708</v>
      </c>
      <c r="B1241">
        <v>26015</v>
      </c>
      <c r="C1241">
        <v>50</v>
      </c>
      <c r="D1241" t="str">
        <f t="shared" si="69"/>
        <v>05000US26015</v>
      </c>
      <c r="E1241" t="s">
        <v>1262</v>
      </c>
      <c r="F1241" t="str">
        <f t="shared" si="70"/>
        <v>Barry</v>
      </c>
      <c r="G1241" t="str">
        <f t="shared" si="71"/>
        <v>Michigan</v>
      </c>
      <c r="H1241">
        <v>59173</v>
      </c>
      <c r="I1241">
        <v>59175</v>
      </c>
      <c r="J1241">
        <v>59081</v>
      </c>
      <c r="K1241">
        <v>58970</v>
      </c>
      <c r="L1241">
        <v>59068</v>
      </c>
      <c r="M1241">
        <v>59134</v>
      </c>
      <c r="N1241">
        <v>59283</v>
      </c>
      <c r="O1241">
        <v>59393</v>
      </c>
      <c r="P1241" s="2">
        <v>59702</v>
      </c>
      <c r="Q1241" s="10" t="s">
        <v>3273</v>
      </c>
    </row>
    <row r="1242" spans="1:20" x14ac:dyDescent="0.2">
      <c r="A1242" t="s">
        <v>5709</v>
      </c>
      <c r="B1242">
        <v>26017</v>
      </c>
      <c r="C1242">
        <v>50</v>
      </c>
      <c r="D1242" t="str">
        <f t="shared" si="69"/>
        <v>05000US26017</v>
      </c>
      <c r="E1242" t="s">
        <v>1263</v>
      </c>
      <c r="F1242" t="str">
        <f t="shared" si="70"/>
        <v>Bay</v>
      </c>
      <c r="G1242" t="str">
        <f t="shared" si="71"/>
        <v>Michigan</v>
      </c>
      <c r="H1242">
        <v>107771</v>
      </c>
      <c r="I1242">
        <v>107771</v>
      </c>
      <c r="J1242">
        <v>107688</v>
      </c>
      <c r="K1242">
        <v>107498</v>
      </c>
      <c r="L1242">
        <v>107091</v>
      </c>
      <c r="M1242">
        <v>106910</v>
      </c>
      <c r="N1242">
        <v>106232</v>
      </c>
      <c r="O1242">
        <v>105557</v>
      </c>
      <c r="P1242" s="2">
        <v>104747</v>
      </c>
      <c r="Q1242" s="10" t="s">
        <v>3273</v>
      </c>
    </row>
    <row r="1243" spans="1:20" x14ac:dyDescent="0.2">
      <c r="A1243" t="s">
        <v>5710</v>
      </c>
      <c r="B1243">
        <v>26019</v>
      </c>
      <c r="C1243">
        <v>50</v>
      </c>
      <c r="D1243" t="str">
        <f t="shared" si="69"/>
        <v>05000US26019</v>
      </c>
      <c r="E1243" t="s">
        <v>1264</v>
      </c>
      <c r="F1243" t="str">
        <f t="shared" si="70"/>
        <v>Benzie</v>
      </c>
      <c r="G1243" t="str">
        <f t="shared" si="71"/>
        <v>Michigan</v>
      </c>
      <c r="H1243">
        <v>17525</v>
      </c>
      <c r="I1243">
        <v>17525</v>
      </c>
      <c r="J1243">
        <v>17512</v>
      </c>
      <c r="K1243">
        <v>17431</v>
      </c>
      <c r="L1243">
        <v>17389</v>
      </c>
      <c r="M1243">
        <v>17400</v>
      </c>
      <c r="N1243">
        <v>17511</v>
      </c>
      <c r="O1243">
        <v>17436</v>
      </c>
      <c r="P1243" s="2">
        <v>17572</v>
      </c>
      <c r="Q1243" s="10" t="s">
        <v>3273</v>
      </c>
    </row>
    <row r="1244" spans="1:20" x14ac:dyDescent="0.2">
      <c r="A1244" t="s">
        <v>5711</v>
      </c>
      <c r="B1244">
        <v>26021</v>
      </c>
      <c r="C1244">
        <v>50</v>
      </c>
      <c r="D1244" t="str">
        <f t="shared" si="69"/>
        <v>05000US26021</v>
      </c>
      <c r="E1244" t="s">
        <v>1265</v>
      </c>
      <c r="F1244" t="str">
        <f t="shared" si="70"/>
        <v>Berrien</v>
      </c>
      <c r="G1244" t="str">
        <f t="shared" si="71"/>
        <v>Michigan</v>
      </c>
      <c r="H1244">
        <v>156813</v>
      </c>
      <c r="I1244">
        <v>156817</v>
      </c>
      <c r="J1244">
        <v>156793</v>
      </c>
      <c r="K1244">
        <v>156518</v>
      </c>
      <c r="L1244">
        <v>156093</v>
      </c>
      <c r="M1244">
        <v>155501</v>
      </c>
      <c r="N1244">
        <v>155439</v>
      </c>
      <c r="O1244">
        <v>154629</v>
      </c>
      <c r="P1244" s="2">
        <v>154010</v>
      </c>
      <c r="Q1244" s="10" t="s">
        <v>3271</v>
      </c>
    </row>
    <row r="1245" spans="1:20" x14ac:dyDescent="0.2">
      <c r="A1245" t="s">
        <v>5712</v>
      </c>
      <c r="B1245">
        <v>26023</v>
      </c>
      <c r="C1245">
        <v>50</v>
      </c>
      <c r="D1245" t="str">
        <f t="shared" si="69"/>
        <v>05000US26023</v>
      </c>
      <c r="E1245" t="s">
        <v>1266</v>
      </c>
      <c r="F1245" t="str">
        <f t="shared" si="70"/>
        <v>Branch</v>
      </c>
      <c r="G1245" t="str">
        <f t="shared" si="71"/>
        <v>Michigan</v>
      </c>
      <c r="H1245">
        <v>45248</v>
      </c>
      <c r="I1245">
        <v>45248</v>
      </c>
      <c r="J1245">
        <v>45172</v>
      </c>
      <c r="K1245">
        <v>43897</v>
      </c>
      <c r="L1245">
        <v>43771</v>
      </c>
      <c r="M1245">
        <v>43539</v>
      </c>
      <c r="N1245">
        <v>43669</v>
      </c>
      <c r="O1245">
        <v>43607</v>
      </c>
      <c r="P1245" s="2">
        <v>43427</v>
      </c>
      <c r="Q1245" s="10" t="s">
        <v>3273</v>
      </c>
    </row>
    <row r="1246" spans="1:20" x14ac:dyDescent="0.2">
      <c r="A1246" t="s">
        <v>5713</v>
      </c>
      <c r="B1246">
        <v>26025</v>
      </c>
      <c r="C1246">
        <v>50</v>
      </c>
      <c r="D1246" t="str">
        <f t="shared" si="69"/>
        <v>05000US26025</v>
      </c>
      <c r="E1246" t="s">
        <v>1267</v>
      </c>
      <c r="F1246" t="str">
        <f t="shared" si="70"/>
        <v>Calhoun</v>
      </c>
      <c r="G1246" t="str">
        <f t="shared" si="71"/>
        <v>Michigan</v>
      </c>
      <c r="H1246">
        <v>136146</v>
      </c>
      <c r="I1246">
        <v>136148</v>
      </c>
      <c r="J1246">
        <v>136025</v>
      </c>
      <c r="K1246">
        <v>135245</v>
      </c>
      <c r="L1246">
        <v>134777</v>
      </c>
      <c r="M1246">
        <v>134869</v>
      </c>
      <c r="N1246">
        <v>134976</v>
      </c>
      <c r="O1246">
        <v>134447</v>
      </c>
      <c r="P1246" s="2">
        <v>134386</v>
      </c>
      <c r="Q1246" s="10" t="s">
        <v>3273</v>
      </c>
    </row>
    <row r="1247" spans="1:20" x14ac:dyDescent="0.2">
      <c r="A1247" t="s">
        <v>5714</v>
      </c>
      <c r="B1247">
        <v>26027</v>
      </c>
      <c r="C1247">
        <v>50</v>
      </c>
      <c r="D1247" t="str">
        <f t="shared" si="69"/>
        <v>05000US26027</v>
      </c>
      <c r="E1247" t="s">
        <v>1268</v>
      </c>
      <c r="F1247" t="str">
        <f t="shared" si="70"/>
        <v>Cass</v>
      </c>
      <c r="G1247" t="str">
        <f t="shared" si="71"/>
        <v>Michigan</v>
      </c>
      <c r="H1247">
        <v>52293</v>
      </c>
      <c r="I1247">
        <v>52286</v>
      </c>
      <c r="J1247">
        <v>52188</v>
      </c>
      <c r="K1247">
        <v>52459</v>
      </c>
      <c r="L1247">
        <v>52050</v>
      </c>
      <c r="M1247">
        <v>51848</v>
      </c>
      <c r="N1247">
        <v>51813</v>
      </c>
      <c r="O1247">
        <v>51665</v>
      </c>
      <c r="P1247" s="2">
        <v>51599</v>
      </c>
      <c r="Q1247" s="10" t="s">
        <v>3273</v>
      </c>
    </row>
    <row r="1248" spans="1:20" x14ac:dyDescent="0.2">
      <c r="A1248" t="s">
        <v>5715</v>
      </c>
      <c r="B1248">
        <v>26029</v>
      </c>
      <c r="C1248">
        <v>50</v>
      </c>
      <c r="D1248" t="str">
        <f t="shared" si="69"/>
        <v>05000US26029</v>
      </c>
      <c r="E1248" t="s">
        <v>1269</v>
      </c>
      <c r="F1248" t="str">
        <f t="shared" si="70"/>
        <v>Charlevoix</v>
      </c>
      <c r="G1248" t="str">
        <f t="shared" si="71"/>
        <v>Michigan</v>
      </c>
      <c r="H1248">
        <v>25949</v>
      </c>
      <c r="I1248">
        <v>25949</v>
      </c>
      <c r="J1248">
        <v>25910</v>
      </c>
      <c r="K1248">
        <v>26039</v>
      </c>
      <c r="L1248">
        <v>26107</v>
      </c>
      <c r="M1248">
        <v>26199</v>
      </c>
      <c r="N1248">
        <v>26167</v>
      </c>
      <c r="O1248">
        <v>26215</v>
      </c>
      <c r="P1248" s="2">
        <v>26174</v>
      </c>
      <c r="Q1248" s="10" t="s">
        <v>3273</v>
      </c>
    </row>
    <row r="1249" spans="1:17" x14ac:dyDescent="0.2">
      <c r="A1249" t="s">
        <v>5716</v>
      </c>
      <c r="B1249">
        <v>26031</v>
      </c>
      <c r="C1249">
        <v>50</v>
      </c>
      <c r="D1249" t="str">
        <f t="shared" si="69"/>
        <v>05000US26031</v>
      </c>
      <c r="E1249" t="s">
        <v>1270</v>
      </c>
      <c r="F1249" t="str">
        <f t="shared" si="70"/>
        <v>Cheboygan</v>
      </c>
      <c r="G1249" t="str">
        <f t="shared" si="71"/>
        <v>Michigan</v>
      </c>
      <c r="H1249">
        <v>26152</v>
      </c>
      <c r="I1249">
        <v>26150</v>
      </c>
      <c r="J1249">
        <v>26080</v>
      </c>
      <c r="K1249">
        <v>25937</v>
      </c>
      <c r="L1249">
        <v>25782</v>
      </c>
      <c r="M1249">
        <v>25617</v>
      </c>
      <c r="N1249">
        <v>25681</v>
      </c>
      <c r="O1249">
        <v>25415</v>
      </c>
      <c r="P1249" s="2">
        <v>25401</v>
      </c>
      <c r="Q1249" s="10" t="s">
        <v>3273</v>
      </c>
    </row>
    <row r="1250" spans="1:17" x14ac:dyDescent="0.2">
      <c r="A1250" t="s">
        <v>5717</v>
      </c>
      <c r="B1250">
        <v>26033</v>
      </c>
      <c r="C1250">
        <v>50</v>
      </c>
      <c r="D1250" t="str">
        <f t="shared" si="69"/>
        <v>05000US26033</v>
      </c>
      <c r="E1250" t="s">
        <v>1271</v>
      </c>
      <c r="F1250" t="str">
        <f t="shared" si="70"/>
        <v>Chippewa</v>
      </c>
      <c r="G1250" t="str">
        <f t="shared" si="71"/>
        <v>Michigan</v>
      </c>
      <c r="H1250">
        <v>38520</v>
      </c>
      <c r="I1250">
        <v>38673</v>
      </c>
      <c r="J1250">
        <v>38599</v>
      </c>
      <c r="K1250">
        <v>38898</v>
      </c>
      <c r="L1250">
        <v>39035</v>
      </c>
      <c r="M1250">
        <v>38630</v>
      </c>
      <c r="N1250">
        <v>38256</v>
      </c>
      <c r="O1250">
        <v>38003</v>
      </c>
      <c r="P1250" s="2">
        <v>37724</v>
      </c>
      <c r="Q1250" s="10" t="s">
        <v>3272</v>
      </c>
    </row>
    <row r="1251" spans="1:17" x14ac:dyDescent="0.2">
      <c r="A1251" t="s">
        <v>5718</v>
      </c>
      <c r="B1251">
        <v>26035</v>
      </c>
      <c r="C1251">
        <v>50</v>
      </c>
      <c r="D1251" t="str">
        <f t="shared" si="69"/>
        <v>05000US26035</v>
      </c>
      <c r="E1251" t="s">
        <v>1272</v>
      </c>
      <c r="F1251" t="str">
        <f t="shared" si="70"/>
        <v>Clare</v>
      </c>
      <c r="G1251" t="str">
        <f t="shared" si="71"/>
        <v>Michigan</v>
      </c>
      <c r="H1251">
        <v>30926</v>
      </c>
      <c r="I1251">
        <v>30926</v>
      </c>
      <c r="J1251">
        <v>31004</v>
      </c>
      <c r="K1251">
        <v>30967</v>
      </c>
      <c r="L1251">
        <v>30791</v>
      </c>
      <c r="M1251">
        <v>30579</v>
      </c>
      <c r="N1251">
        <v>30703</v>
      </c>
      <c r="O1251">
        <v>30610</v>
      </c>
      <c r="P1251" s="2">
        <v>30358</v>
      </c>
      <c r="Q1251" s="10" t="s">
        <v>3273</v>
      </c>
    </row>
    <row r="1252" spans="1:17" x14ac:dyDescent="0.2">
      <c r="A1252" t="s">
        <v>5719</v>
      </c>
      <c r="B1252">
        <v>26037</v>
      </c>
      <c r="C1252">
        <v>50</v>
      </c>
      <c r="D1252" t="str">
        <f t="shared" si="69"/>
        <v>05000US26037</v>
      </c>
      <c r="E1252" t="s">
        <v>1273</v>
      </c>
      <c r="F1252" t="str">
        <f t="shared" si="70"/>
        <v>Clinton</v>
      </c>
      <c r="G1252" t="str">
        <f t="shared" si="71"/>
        <v>Michigan</v>
      </c>
      <c r="H1252">
        <v>75382</v>
      </c>
      <c r="I1252">
        <v>75382</v>
      </c>
      <c r="J1252">
        <v>75422</v>
      </c>
      <c r="K1252">
        <v>76197</v>
      </c>
      <c r="L1252">
        <v>76459</v>
      </c>
      <c r="M1252">
        <v>77127</v>
      </c>
      <c r="N1252">
        <v>77370</v>
      </c>
      <c r="O1252">
        <v>77383</v>
      </c>
      <c r="P1252" s="2">
        <v>77888</v>
      </c>
      <c r="Q1252" s="10" t="s">
        <v>3273</v>
      </c>
    </row>
    <row r="1253" spans="1:17" x14ac:dyDescent="0.2">
      <c r="A1253" t="s">
        <v>5720</v>
      </c>
      <c r="B1253">
        <v>26039</v>
      </c>
      <c r="C1253">
        <v>50</v>
      </c>
      <c r="D1253" t="str">
        <f t="shared" si="69"/>
        <v>05000US26039</v>
      </c>
      <c r="E1253" t="s">
        <v>1274</v>
      </c>
      <c r="F1253" t="str">
        <f t="shared" si="70"/>
        <v>Crawford</v>
      </c>
      <c r="G1253" t="str">
        <f t="shared" si="71"/>
        <v>Michigan</v>
      </c>
      <c r="H1253">
        <v>14074</v>
      </c>
      <c r="I1253">
        <v>14074</v>
      </c>
      <c r="J1253">
        <v>14046</v>
      </c>
      <c r="K1253">
        <v>14027</v>
      </c>
      <c r="L1253">
        <v>13988</v>
      </c>
      <c r="M1253">
        <v>13904</v>
      </c>
      <c r="N1253">
        <v>13756</v>
      </c>
      <c r="O1253">
        <v>13809</v>
      </c>
      <c r="P1253" s="2">
        <v>13744</v>
      </c>
      <c r="Q1253" s="10" t="s">
        <v>3273</v>
      </c>
    </row>
    <row r="1254" spans="1:17" x14ac:dyDescent="0.2">
      <c r="A1254" t="s">
        <v>5721</v>
      </c>
      <c r="B1254">
        <v>26041</v>
      </c>
      <c r="C1254">
        <v>50</v>
      </c>
      <c r="D1254" t="str">
        <f t="shared" si="69"/>
        <v>05000US26041</v>
      </c>
      <c r="E1254" t="s">
        <v>1275</v>
      </c>
      <c r="F1254" t="str">
        <f t="shared" si="70"/>
        <v>Delta</v>
      </c>
      <c r="G1254" t="str">
        <f t="shared" si="71"/>
        <v>Michigan</v>
      </c>
      <c r="H1254">
        <v>37069</v>
      </c>
      <c r="I1254">
        <v>37069</v>
      </c>
      <c r="J1254">
        <v>37066</v>
      </c>
      <c r="K1254">
        <v>36935</v>
      </c>
      <c r="L1254">
        <v>36838</v>
      </c>
      <c r="M1254">
        <v>36830</v>
      </c>
      <c r="N1254">
        <v>36573</v>
      </c>
      <c r="O1254">
        <v>36407</v>
      </c>
      <c r="P1254" s="2">
        <v>36202</v>
      </c>
      <c r="Q1254" s="10" t="s">
        <v>3272</v>
      </c>
    </row>
    <row r="1255" spans="1:17" x14ac:dyDescent="0.2">
      <c r="A1255" t="s">
        <v>5722</v>
      </c>
      <c r="B1255">
        <v>26043</v>
      </c>
      <c r="C1255">
        <v>50</v>
      </c>
      <c r="D1255" t="str">
        <f t="shared" si="69"/>
        <v>05000US26043</v>
      </c>
      <c r="E1255" t="s">
        <v>1276</v>
      </c>
      <c r="F1255" t="str">
        <f t="shared" si="70"/>
        <v>Dickinson</v>
      </c>
      <c r="G1255" t="str">
        <f t="shared" si="71"/>
        <v>Michigan</v>
      </c>
      <c r="H1255">
        <v>26168</v>
      </c>
      <c r="I1255">
        <v>26168</v>
      </c>
      <c r="J1255">
        <v>26145</v>
      </c>
      <c r="K1255">
        <v>26072</v>
      </c>
      <c r="L1255">
        <v>26211</v>
      </c>
      <c r="M1255">
        <v>26032</v>
      </c>
      <c r="N1255">
        <v>25929</v>
      </c>
      <c r="O1255">
        <v>25740</v>
      </c>
      <c r="P1255" s="2">
        <v>25535</v>
      </c>
      <c r="Q1255" s="10" t="s">
        <v>3271</v>
      </c>
    </row>
    <row r="1256" spans="1:17" x14ac:dyDescent="0.2">
      <c r="A1256" t="s">
        <v>5723</v>
      </c>
      <c r="B1256">
        <v>26045</v>
      </c>
      <c r="C1256">
        <v>50</v>
      </c>
      <c r="D1256" t="str">
        <f t="shared" si="69"/>
        <v>05000US26045</v>
      </c>
      <c r="E1256" t="s">
        <v>1277</v>
      </c>
      <c r="F1256" t="str">
        <f t="shared" si="70"/>
        <v>Eaton</v>
      </c>
      <c r="G1256" t="str">
        <f t="shared" si="71"/>
        <v>Michigan</v>
      </c>
      <c r="H1256">
        <v>107759</v>
      </c>
      <c r="I1256">
        <v>107759</v>
      </c>
      <c r="J1256">
        <v>107760</v>
      </c>
      <c r="K1256">
        <v>107869</v>
      </c>
      <c r="L1256">
        <v>107960</v>
      </c>
      <c r="M1256">
        <v>108245</v>
      </c>
      <c r="N1256">
        <v>108679</v>
      </c>
      <c r="O1256">
        <v>108676</v>
      </c>
      <c r="P1256" s="2">
        <v>109160</v>
      </c>
      <c r="Q1256" s="10" t="s">
        <v>3273</v>
      </c>
    </row>
    <row r="1257" spans="1:17" x14ac:dyDescent="0.2">
      <c r="A1257" t="s">
        <v>5724</v>
      </c>
      <c r="B1257">
        <v>26047</v>
      </c>
      <c r="C1257">
        <v>50</v>
      </c>
      <c r="D1257" t="str">
        <f t="shared" si="69"/>
        <v>05000US26047</v>
      </c>
      <c r="E1257" t="s">
        <v>1278</v>
      </c>
      <c r="F1257" t="str">
        <f t="shared" si="70"/>
        <v>Emmet</v>
      </c>
      <c r="G1257" t="str">
        <f t="shared" si="71"/>
        <v>Michigan</v>
      </c>
      <c r="H1257">
        <v>32694</v>
      </c>
      <c r="I1257">
        <v>32694</v>
      </c>
      <c r="J1257">
        <v>32645</v>
      </c>
      <c r="K1257">
        <v>32776</v>
      </c>
      <c r="L1257">
        <v>32891</v>
      </c>
      <c r="M1257">
        <v>33064</v>
      </c>
      <c r="N1257">
        <v>33184</v>
      </c>
      <c r="O1257">
        <v>33132</v>
      </c>
      <c r="P1257" s="2">
        <v>33182</v>
      </c>
      <c r="Q1257" s="10" t="s">
        <v>3273</v>
      </c>
    </row>
    <row r="1258" spans="1:17" x14ac:dyDescent="0.2">
      <c r="A1258" t="s">
        <v>5725</v>
      </c>
      <c r="B1258">
        <v>26049</v>
      </c>
      <c r="C1258">
        <v>50</v>
      </c>
      <c r="D1258" t="str">
        <f t="shared" si="69"/>
        <v>05000US26049</v>
      </c>
      <c r="E1258" t="s">
        <v>1279</v>
      </c>
      <c r="F1258" t="str">
        <f t="shared" si="70"/>
        <v>Genesee</v>
      </c>
      <c r="G1258" t="str">
        <f t="shared" si="71"/>
        <v>Michigan</v>
      </c>
      <c r="H1258">
        <v>425790</v>
      </c>
      <c r="I1258">
        <v>425790</v>
      </c>
      <c r="J1258">
        <v>425056</v>
      </c>
      <c r="K1258">
        <v>421773</v>
      </c>
      <c r="L1258">
        <v>418029</v>
      </c>
      <c r="M1258">
        <v>415553</v>
      </c>
      <c r="N1258">
        <v>412813</v>
      </c>
      <c r="O1258">
        <v>410442</v>
      </c>
      <c r="P1258" s="2">
        <v>408615</v>
      </c>
      <c r="Q1258" s="10" t="s">
        <v>3273</v>
      </c>
    </row>
    <row r="1259" spans="1:17" x14ac:dyDescent="0.2">
      <c r="A1259" t="s">
        <v>5726</v>
      </c>
      <c r="B1259">
        <v>26051</v>
      </c>
      <c r="C1259">
        <v>50</v>
      </c>
      <c r="D1259" t="str">
        <f t="shared" si="69"/>
        <v>05000US26051</v>
      </c>
      <c r="E1259" t="s">
        <v>1280</v>
      </c>
      <c r="F1259" t="str">
        <f t="shared" si="70"/>
        <v>Gladwin</v>
      </c>
      <c r="G1259" t="str">
        <f t="shared" si="71"/>
        <v>Michigan</v>
      </c>
      <c r="H1259">
        <v>25692</v>
      </c>
      <c r="I1259">
        <v>25692</v>
      </c>
      <c r="J1259">
        <v>25719</v>
      </c>
      <c r="K1259">
        <v>25843</v>
      </c>
      <c r="L1259">
        <v>25511</v>
      </c>
      <c r="M1259">
        <v>25530</v>
      </c>
      <c r="N1259">
        <v>25460</v>
      </c>
      <c r="O1259">
        <v>25210</v>
      </c>
      <c r="P1259" s="2">
        <v>25122</v>
      </c>
      <c r="Q1259" s="10" t="s">
        <v>3273</v>
      </c>
    </row>
    <row r="1260" spans="1:17" x14ac:dyDescent="0.2">
      <c r="A1260" t="s">
        <v>5727</v>
      </c>
      <c r="B1260">
        <v>26053</v>
      </c>
      <c r="C1260">
        <v>50</v>
      </c>
      <c r="D1260" t="str">
        <f t="shared" si="69"/>
        <v>05000US26053</v>
      </c>
      <c r="E1260" t="s">
        <v>1281</v>
      </c>
      <c r="F1260" t="str">
        <f t="shared" si="70"/>
        <v>Gogebic</v>
      </c>
      <c r="G1260" t="str">
        <f t="shared" si="71"/>
        <v>Michigan</v>
      </c>
      <c r="H1260">
        <v>16427</v>
      </c>
      <c r="I1260">
        <v>16427</v>
      </c>
      <c r="J1260">
        <v>16398</v>
      </c>
      <c r="K1260">
        <v>16114</v>
      </c>
      <c r="L1260">
        <v>16033</v>
      </c>
      <c r="M1260">
        <v>15854</v>
      </c>
      <c r="N1260">
        <v>15678</v>
      </c>
      <c r="O1260">
        <v>15443</v>
      </c>
      <c r="P1260" s="2">
        <v>15243</v>
      </c>
      <c r="Q1260" s="10" t="s">
        <v>3272</v>
      </c>
    </row>
    <row r="1261" spans="1:17" x14ac:dyDescent="0.2">
      <c r="A1261" t="s">
        <v>5728</v>
      </c>
      <c r="B1261">
        <v>26055</v>
      </c>
      <c r="C1261">
        <v>50</v>
      </c>
      <c r="D1261" t="str">
        <f t="shared" si="69"/>
        <v>05000US26055</v>
      </c>
      <c r="E1261" t="s">
        <v>1282</v>
      </c>
      <c r="F1261" t="str">
        <f t="shared" si="70"/>
        <v>Grand Traverse</v>
      </c>
      <c r="G1261" t="str">
        <f t="shared" si="71"/>
        <v>Michigan</v>
      </c>
      <c r="H1261">
        <v>86986</v>
      </c>
      <c r="I1261">
        <v>86986</v>
      </c>
      <c r="J1261">
        <v>86987</v>
      </c>
      <c r="K1261">
        <v>88169</v>
      </c>
      <c r="L1261">
        <v>88998</v>
      </c>
      <c r="M1261">
        <v>89998</v>
      </c>
      <c r="N1261">
        <v>90869</v>
      </c>
      <c r="O1261">
        <v>91624</v>
      </c>
      <c r="P1261" s="2">
        <v>92084</v>
      </c>
      <c r="Q1261" s="10" t="s">
        <v>3273</v>
      </c>
    </row>
    <row r="1262" spans="1:17" x14ac:dyDescent="0.2">
      <c r="A1262" t="s">
        <v>5729</v>
      </c>
      <c r="B1262">
        <v>26057</v>
      </c>
      <c r="C1262">
        <v>50</v>
      </c>
      <c r="D1262" t="str">
        <f t="shared" si="69"/>
        <v>05000US26057</v>
      </c>
      <c r="E1262" t="s">
        <v>1283</v>
      </c>
      <c r="F1262" t="str">
        <f t="shared" si="70"/>
        <v>Gratiot</v>
      </c>
      <c r="G1262" t="str">
        <f t="shared" si="71"/>
        <v>Michigan</v>
      </c>
      <c r="H1262">
        <v>42476</v>
      </c>
      <c r="I1262">
        <v>42476</v>
      </c>
      <c r="J1262">
        <v>42425</v>
      </c>
      <c r="K1262">
        <v>42160</v>
      </c>
      <c r="L1262">
        <v>42039</v>
      </c>
      <c r="M1262">
        <v>42019</v>
      </c>
      <c r="N1262">
        <v>41607</v>
      </c>
      <c r="O1262">
        <v>41513</v>
      </c>
      <c r="P1262" s="2">
        <v>41202</v>
      </c>
      <c r="Q1262" s="10" t="s">
        <v>3273</v>
      </c>
    </row>
    <row r="1263" spans="1:17" x14ac:dyDescent="0.2">
      <c r="A1263" t="s">
        <v>5730</v>
      </c>
      <c r="B1263">
        <v>26059</v>
      </c>
      <c r="C1263">
        <v>50</v>
      </c>
      <c r="D1263" t="str">
        <f t="shared" si="69"/>
        <v>05000US26059</v>
      </c>
      <c r="E1263" t="s">
        <v>1284</v>
      </c>
      <c r="F1263" t="str">
        <f t="shared" si="70"/>
        <v>Hillsdale</v>
      </c>
      <c r="G1263" t="str">
        <f t="shared" si="71"/>
        <v>Michigan</v>
      </c>
      <c r="H1263">
        <v>46688</v>
      </c>
      <c r="I1263">
        <v>46688</v>
      </c>
      <c r="J1263">
        <v>46619</v>
      </c>
      <c r="K1263">
        <v>46636</v>
      </c>
      <c r="L1263">
        <v>46297</v>
      </c>
      <c r="M1263">
        <v>46155</v>
      </c>
      <c r="N1263">
        <v>45955</v>
      </c>
      <c r="O1263">
        <v>45940</v>
      </c>
      <c r="P1263" s="2">
        <v>45774</v>
      </c>
      <c r="Q1263" s="10" t="s">
        <v>3273</v>
      </c>
    </row>
    <row r="1264" spans="1:17" x14ac:dyDescent="0.2">
      <c r="A1264" t="s">
        <v>5731</v>
      </c>
      <c r="B1264">
        <v>26061</v>
      </c>
      <c r="C1264">
        <v>50</v>
      </c>
      <c r="D1264" t="str">
        <f t="shared" si="69"/>
        <v>05000US26061</v>
      </c>
      <c r="E1264" t="s">
        <v>1285</v>
      </c>
      <c r="F1264" t="str">
        <f t="shared" si="70"/>
        <v>Houghton</v>
      </c>
      <c r="G1264" t="str">
        <f t="shared" si="71"/>
        <v>Michigan</v>
      </c>
      <c r="H1264">
        <v>36628</v>
      </c>
      <c r="I1264">
        <v>36628</v>
      </c>
      <c r="J1264">
        <v>36715</v>
      </c>
      <c r="K1264">
        <v>36767</v>
      </c>
      <c r="L1264">
        <v>36729</v>
      </c>
      <c r="M1264">
        <v>36675</v>
      </c>
      <c r="N1264">
        <v>36483</v>
      </c>
      <c r="O1264">
        <v>36382</v>
      </c>
      <c r="P1264" s="2">
        <v>36555</v>
      </c>
      <c r="Q1264" s="10" t="s">
        <v>3272</v>
      </c>
    </row>
    <row r="1265" spans="1:17" x14ac:dyDescent="0.2">
      <c r="A1265" t="s">
        <v>5732</v>
      </c>
      <c r="B1265">
        <v>26063</v>
      </c>
      <c r="C1265">
        <v>50</v>
      </c>
      <c r="D1265" t="str">
        <f t="shared" si="69"/>
        <v>05000US26063</v>
      </c>
      <c r="E1265" t="s">
        <v>1286</v>
      </c>
      <c r="F1265" t="str">
        <f t="shared" si="70"/>
        <v>Huron</v>
      </c>
      <c r="G1265" t="str">
        <f t="shared" si="71"/>
        <v>Michigan</v>
      </c>
      <c r="H1265">
        <v>33118</v>
      </c>
      <c r="I1265">
        <v>33118</v>
      </c>
      <c r="J1265">
        <v>33080</v>
      </c>
      <c r="K1265">
        <v>32754</v>
      </c>
      <c r="L1265">
        <v>32476</v>
      </c>
      <c r="M1265">
        <v>32269</v>
      </c>
      <c r="N1265">
        <v>32056</v>
      </c>
      <c r="O1265">
        <v>31822</v>
      </c>
      <c r="P1265" s="2">
        <v>31481</v>
      </c>
      <c r="Q1265" s="10" t="s">
        <v>3273</v>
      </c>
    </row>
    <row r="1266" spans="1:17" x14ac:dyDescent="0.2">
      <c r="A1266" t="s">
        <v>5733</v>
      </c>
      <c r="B1266">
        <v>26065</v>
      </c>
      <c r="C1266">
        <v>50</v>
      </c>
      <c r="D1266" t="str">
        <f t="shared" si="69"/>
        <v>05000US26065</v>
      </c>
      <c r="E1266" t="s">
        <v>1287</v>
      </c>
      <c r="F1266" t="str">
        <f t="shared" si="70"/>
        <v>Ingham</v>
      </c>
      <c r="G1266" t="str">
        <f t="shared" si="71"/>
        <v>Michigan</v>
      </c>
      <c r="H1266">
        <v>280895</v>
      </c>
      <c r="I1266">
        <v>280891</v>
      </c>
      <c r="J1266">
        <v>281065</v>
      </c>
      <c r="K1266">
        <v>282034</v>
      </c>
      <c r="L1266">
        <v>282363</v>
      </c>
      <c r="M1266">
        <v>282587</v>
      </c>
      <c r="N1266">
        <v>284058</v>
      </c>
      <c r="O1266">
        <v>285735</v>
      </c>
      <c r="P1266" s="2">
        <v>288051</v>
      </c>
      <c r="Q1266" s="10" t="s">
        <v>3273</v>
      </c>
    </row>
    <row r="1267" spans="1:17" x14ac:dyDescent="0.2">
      <c r="A1267" t="s">
        <v>5734</v>
      </c>
      <c r="B1267">
        <v>26067</v>
      </c>
      <c r="C1267">
        <v>50</v>
      </c>
      <c r="D1267" t="str">
        <f t="shared" si="69"/>
        <v>05000US26067</v>
      </c>
      <c r="E1267" t="s">
        <v>1288</v>
      </c>
      <c r="F1267" t="str">
        <f t="shared" si="70"/>
        <v>Ionia</v>
      </c>
      <c r="G1267" t="str">
        <f t="shared" si="71"/>
        <v>Michigan</v>
      </c>
      <c r="H1267">
        <v>63905</v>
      </c>
      <c r="I1267">
        <v>63905</v>
      </c>
      <c r="J1267">
        <v>63862</v>
      </c>
      <c r="K1267">
        <v>63865</v>
      </c>
      <c r="L1267">
        <v>63910</v>
      </c>
      <c r="M1267">
        <v>64023</v>
      </c>
      <c r="N1267">
        <v>64292</v>
      </c>
      <c r="O1267">
        <v>64173</v>
      </c>
      <c r="P1267" s="2">
        <v>64232</v>
      </c>
      <c r="Q1267" s="10" t="s">
        <v>3273</v>
      </c>
    </row>
    <row r="1268" spans="1:17" x14ac:dyDescent="0.2">
      <c r="A1268" t="s">
        <v>5735</v>
      </c>
      <c r="B1268">
        <v>26069</v>
      </c>
      <c r="C1268">
        <v>50</v>
      </c>
      <c r="D1268" t="str">
        <f t="shared" si="69"/>
        <v>05000US26069</v>
      </c>
      <c r="E1268" t="s">
        <v>1289</v>
      </c>
      <c r="F1268" t="str">
        <f t="shared" si="70"/>
        <v>Iosco</v>
      </c>
      <c r="G1268" t="str">
        <f t="shared" si="71"/>
        <v>Michigan</v>
      </c>
      <c r="H1268">
        <v>25887</v>
      </c>
      <c r="I1268">
        <v>25887</v>
      </c>
      <c r="J1268">
        <v>25827</v>
      </c>
      <c r="K1268">
        <v>25559</v>
      </c>
      <c r="L1268">
        <v>25387</v>
      </c>
      <c r="M1268">
        <v>25380</v>
      </c>
      <c r="N1268">
        <v>25419</v>
      </c>
      <c r="O1268">
        <v>25352</v>
      </c>
      <c r="P1268" s="2">
        <v>25327</v>
      </c>
      <c r="Q1268" s="10" t="s">
        <v>3273</v>
      </c>
    </row>
    <row r="1269" spans="1:17" x14ac:dyDescent="0.2">
      <c r="A1269" t="s">
        <v>5736</v>
      </c>
      <c r="B1269">
        <v>26071</v>
      </c>
      <c r="C1269">
        <v>50</v>
      </c>
      <c r="D1269" t="str">
        <f t="shared" si="69"/>
        <v>05000US26071</v>
      </c>
      <c r="E1269" t="s">
        <v>1290</v>
      </c>
      <c r="F1269" t="str">
        <f t="shared" si="70"/>
        <v>Iron</v>
      </c>
      <c r="G1269" t="str">
        <f t="shared" si="71"/>
        <v>Michigan</v>
      </c>
      <c r="H1269">
        <v>11817</v>
      </c>
      <c r="I1269">
        <v>11817</v>
      </c>
      <c r="J1269">
        <v>11797</v>
      </c>
      <c r="K1269">
        <v>11750</v>
      </c>
      <c r="L1269">
        <v>11573</v>
      </c>
      <c r="M1269">
        <v>11507</v>
      </c>
      <c r="N1269">
        <v>11350</v>
      </c>
      <c r="O1269">
        <v>11342</v>
      </c>
      <c r="P1269" s="2">
        <v>11195</v>
      </c>
      <c r="Q1269" s="10" t="s">
        <v>3271</v>
      </c>
    </row>
    <row r="1270" spans="1:17" x14ac:dyDescent="0.2">
      <c r="A1270" t="s">
        <v>5737</v>
      </c>
      <c r="B1270">
        <v>26073</v>
      </c>
      <c r="C1270">
        <v>50</v>
      </c>
      <c r="D1270" t="str">
        <f t="shared" si="69"/>
        <v>05000US26073</v>
      </c>
      <c r="E1270" t="s">
        <v>1291</v>
      </c>
      <c r="F1270" t="str">
        <f t="shared" si="70"/>
        <v>Isabella</v>
      </c>
      <c r="G1270" t="str">
        <f t="shared" si="71"/>
        <v>Michigan</v>
      </c>
      <c r="H1270">
        <v>70311</v>
      </c>
      <c r="I1270">
        <v>70311</v>
      </c>
      <c r="J1270">
        <v>70312</v>
      </c>
      <c r="K1270">
        <v>70661</v>
      </c>
      <c r="L1270">
        <v>70660</v>
      </c>
      <c r="M1270">
        <v>70177</v>
      </c>
      <c r="N1270">
        <v>70059</v>
      </c>
      <c r="O1270">
        <v>70690</v>
      </c>
      <c r="P1270" s="2">
        <v>71282</v>
      </c>
      <c r="Q1270" s="10" t="s">
        <v>3273</v>
      </c>
    </row>
    <row r="1271" spans="1:17" x14ac:dyDescent="0.2">
      <c r="A1271" t="s">
        <v>5738</v>
      </c>
      <c r="B1271">
        <v>26075</v>
      </c>
      <c r="C1271">
        <v>50</v>
      </c>
      <c r="D1271" t="str">
        <f t="shared" si="69"/>
        <v>05000US26075</v>
      </c>
      <c r="E1271" t="s">
        <v>1292</v>
      </c>
      <c r="F1271" t="str">
        <f t="shared" si="70"/>
        <v>Jackson</v>
      </c>
      <c r="G1271" t="str">
        <f t="shared" si="71"/>
        <v>Michigan</v>
      </c>
      <c r="H1271">
        <v>160248</v>
      </c>
      <c r="I1271">
        <v>160248</v>
      </c>
      <c r="J1271">
        <v>160169</v>
      </c>
      <c r="K1271">
        <v>159673</v>
      </c>
      <c r="L1271">
        <v>160102</v>
      </c>
      <c r="M1271">
        <v>159789</v>
      </c>
      <c r="N1271">
        <v>159597</v>
      </c>
      <c r="O1271">
        <v>159465</v>
      </c>
      <c r="P1271" s="2">
        <v>158460</v>
      </c>
      <c r="Q1271" s="10" t="s">
        <v>3273</v>
      </c>
    </row>
    <row r="1272" spans="1:17" x14ac:dyDescent="0.2">
      <c r="A1272" t="s">
        <v>5739</v>
      </c>
      <c r="B1272">
        <v>26077</v>
      </c>
      <c r="C1272">
        <v>50</v>
      </c>
      <c r="D1272" t="str">
        <f t="shared" si="69"/>
        <v>05000US26077</v>
      </c>
      <c r="E1272" t="s">
        <v>1293</v>
      </c>
      <c r="F1272" t="str">
        <f t="shared" si="70"/>
        <v>Kalamazoo</v>
      </c>
      <c r="G1272" t="str">
        <f t="shared" si="71"/>
        <v>Michigan</v>
      </c>
      <c r="H1272">
        <v>250331</v>
      </c>
      <c r="I1272">
        <v>250327</v>
      </c>
      <c r="J1272">
        <v>250748</v>
      </c>
      <c r="K1272">
        <v>252480</v>
      </c>
      <c r="L1272">
        <v>255251</v>
      </c>
      <c r="M1272">
        <v>257162</v>
      </c>
      <c r="N1272">
        <v>258994</v>
      </c>
      <c r="O1272">
        <v>259966</v>
      </c>
      <c r="P1272" s="2">
        <v>261654</v>
      </c>
      <c r="Q1272" s="10" t="s">
        <v>3273</v>
      </c>
    </row>
    <row r="1273" spans="1:17" x14ac:dyDescent="0.2">
      <c r="A1273" t="s">
        <v>5740</v>
      </c>
      <c r="B1273">
        <v>26079</v>
      </c>
      <c r="C1273">
        <v>50</v>
      </c>
      <c r="D1273" t="str">
        <f t="shared" si="69"/>
        <v>05000US26079</v>
      </c>
      <c r="E1273" t="s">
        <v>1294</v>
      </c>
      <c r="F1273" t="str">
        <f t="shared" si="70"/>
        <v>Kalkaska</v>
      </c>
      <c r="G1273" t="str">
        <f t="shared" si="71"/>
        <v>Michigan</v>
      </c>
      <c r="H1273">
        <v>17153</v>
      </c>
      <c r="I1273">
        <v>17153</v>
      </c>
      <c r="J1273">
        <v>17136</v>
      </c>
      <c r="K1273">
        <v>17159</v>
      </c>
      <c r="L1273">
        <v>17097</v>
      </c>
      <c r="M1273">
        <v>17292</v>
      </c>
      <c r="N1273">
        <v>17380</v>
      </c>
      <c r="O1273">
        <v>17262</v>
      </c>
      <c r="P1273" s="2">
        <v>17263</v>
      </c>
      <c r="Q1273" s="10" t="s">
        <v>3273</v>
      </c>
    </row>
    <row r="1274" spans="1:17" x14ac:dyDescent="0.2">
      <c r="A1274" t="s">
        <v>5741</v>
      </c>
      <c r="B1274">
        <v>26081</v>
      </c>
      <c r="C1274">
        <v>50</v>
      </c>
      <c r="D1274" t="str">
        <f t="shared" si="69"/>
        <v>05000US26081</v>
      </c>
      <c r="E1274" t="s">
        <v>1295</v>
      </c>
      <c r="F1274" t="str">
        <f t="shared" si="70"/>
        <v>Kent</v>
      </c>
      <c r="G1274" t="str">
        <f t="shared" si="71"/>
        <v>Michigan</v>
      </c>
      <c r="H1274">
        <v>602622</v>
      </c>
      <c r="I1274">
        <v>602622</v>
      </c>
      <c r="J1274">
        <v>603011</v>
      </c>
      <c r="K1274">
        <v>608076</v>
      </c>
      <c r="L1274">
        <v>615041</v>
      </c>
      <c r="M1274">
        <v>623226</v>
      </c>
      <c r="N1274">
        <v>630227</v>
      </c>
      <c r="O1274">
        <v>636095</v>
      </c>
      <c r="P1274" s="2">
        <v>642173</v>
      </c>
      <c r="Q1274" s="10" t="s">
        <v>3273</v>
      </c>
    </row>
    <row r="1275" spans="1:17" x14ac:dyDescent="0.2">
      <c r="A1275" t="s">
        <v>5742</v>
      </c>
      <c r="B1275">
        <v>26083</v>
      </c>
      <c r="C1275">
        <v>50</v>
      </c>
      <c r="D1275" t="str">
        <f t="shared" si="69"/>
        <v>05000US26083</v>
      </c>
      <c r="E1275" t="s">
        <v>1296</v>
      </c>
      <c r="F1275" t="str">
        <f t="shared" si="70"/>
        <v>Keweenaw</v>
      </c>
      <c r="G1275" t="str">
        <f t="shared" si="71"/>
        <v>Michigan</v>
      </c>
      <c r="H1275">
        <v>2156</v>
      </c>
      <c r="I1275">
        <v>2156</v>
      </c>
      <c r="J1275">
        <v>2144</v>
      </c>
      <c r="K1275">
        <v>2231</v>
      </c>
      <c r="L1275">
        <v>2208</v>
      </c>
      <c r="M1275">
        <v>2178</v>
      </c>
      <c r="N1275">
        <v>2215</v>
      </c>
      <c r="O1275">
        <v>2176</v>
      </c>
      <c r="P1275" s="2">
        <v>2199</v>
      </c>
      <c r="Q1275" s="10" t="s">
        <v>3271</v>
      </c>
    </row>
    <row r="1276" spans="1:17" x14ac:dyDescent="0.2">
      <c r="A1276" t="s">
        <v>5743</v>
      </c>
      <c r="B1276">
        <v>26085</v>
      </c>
      <c r="C1276">
        <v>50</v>
      </c>
      <c r="D1276" t="str">
        <f t="shared" si="69"/>
        <v>05000US26085</v>
      </c>
      <c r="E1276" t="s">
        <v>1297</v>
      </c>
      <c r="F1276" t="str">
        <f t="shared" si="70"/>
        <v>Lake</v>
      </c>
      <c r="G1276" t="str">
        <f t="shared" si="71"/>
        <v>Michigan</v>
      </c>
      <c r="H1276">
        <v>11539</v>
      </c>
      <c r="I1276">
        <v>11539</v>
      </c>
      <c r="J1276">
        <v>11513</v>
      </c>
      <c r="K1276">
        <v>11481</v>
      </c>
      <c r="L1276">
        <v>11474</v>
      </c>
      <c r="M1276">
        <v>11382</v>
      </c>
      <c r="N1276">
        <v>11331</v>
      </c>
      <c r="O1276">
        <v>11393</v>
      </c>
      <c r="P1276" s="2">
        <v>11496</v>
      </c>
      <c r="Q1276" s="10" t="s">
        <v>3273</v>
      </c>
    </row>
    <row r="1277" spans="1:17" x14ac:dyDescent="0.2">
      <c r="A1277" t="s">
        <v>5744</v>
      </c>
      <c r="B1277">
        <v>26087</v>
      </c>
      <c r="C1277">
        <v>50</v>
      </c>
      <c r="D1277" t="str">
        <f t="shared" si="69"/>
        <v>05000US26087</v>
      </c>
      <c r="E1277" t="s">
        <v>1298</v>
      </c>
      <c r="F1277" t="str">
        <f t="shared" si="70"/>
        <v>Lapeer</v>
      </c>
      <c r="G1277" t="str">
        <f t="shared" si="71"/>
        <v>Michigan</v>
      </c>
      <c r="H1277">
        <v>88319</v>
      </c>
      <c r="I1277">
        <v>88316</v>
      </c>
      <c r="J1277">
        <v>88197</v>
      </c>
      <c r="K1277">
        <v>88066</v>
      </c>
      <c r="L1277">
        <v>88221</v>
      </c>
      <c r="M1277">
        <v>88307</v>
      </c>
      <c r="N1277">
        <v>88237</v>
      </c>
      <c r="O1277">
        <v>88444</v>
      </c>
      <c r="P1277" s="2">
        <v>88340</v>
      </c>
      <c r="Q1277" s="10" t="s">
        <v>3273</v>
      </c>
    </row>
    <row r="1278" spans="1:17" x14ac:dyDescent="0.2">
      <c r="A1278" t="s">
        <v>5745</v>
      </c>
      <c r="B1278">
        <v>26089</v>
      </c>
      <c r="C1278">
        <v>50</v>
      </c>
      <c r="D1278" t="str">
        <f t="shared" si="69"/>
        <v>05000US26089</v>
      </c>
      <c r="E1278" t="s">
        <v>1299</v>
      </c>
      <c r="F1278" t="str">
        <f t="shared" si="70"/>
        <v>Leelanau</v>
      </c>
      <c r="G1278" t="str">
        <f t="shared" si="71"/>
        <v>Michigan</v>
      </c>
      <c r="H1278">
        <v>21708</v>
      </c>
      <c r="I1278">
        <v>21708</v>
      </c>
      <c r="J1278">
        <v>21713</v>
      </c>
      <c r="K1278">
        <v>21638</v>
      </c>
      <c r="L1278">
        <v>21609</v>
      </c>
      <c r="M1278">
        <v>21695</v>
      </c>
      <c r="N1278">
        <v>21834</v>
      </c>
      <c r="O1278">
        <v>21918</v>
      </c>
      <c r="P1278" s="2">
        <v>21765</v>
      </c>
      <c r="Q1278" s="10" t="s">
        <v>3273</v>
      </c>
    </row>
    <row r="1279" spans="1:17" x14ac:dyDescent="0.2">
      <c r="A1279" t="s">
        <v>5746</v>
      </c>
      <c r="B1279">
        <v>26091</v>
      </c>
      <c r="C1279">
        <v>50</v>
      </c>
      <c r="D1279" t="str">
        <f t="shared" si="69"/>
        <v>05000US26091</v>
      </c>
      <c r="E1279" t="s">
        <v>1300</v>
      </c>
      <c r="F1279" t="str">
        <f t="shared" si="70"/>
        <v>Lenawee</v>
      </c>
      <c r="G1279" t="str">
        <f t="shared" si="71"/>
        <v>Michigan</v>
      </c>
      <c r="H1279">
        <v>99892</v>
      </c>
      <c r="I1279">
        <v>99892</v>
      </c>
      <c r="J1279">
        <v>99635</v>
      </c>
      <c r="K1279">
        <v>99302</v>
      </c>
      <c r="L1279">
        <v>98994</v>
      </c>
      <c r="M1279">
        <v>98784</v>
      </c>
      <c r="N1279">
        <v>98696</v>
      </c>
      <c r="O1279">
        <v>98389</v>
      </c>
      <c r="P1279" s="2">
        <v>98504</v>
      </c>
      <c r="Q1279" s="10" t="s">
        <v>3273</v>
      </c>
    </row>
    <row r="1280" spans="1:17" x14ac:dyDescent="0.2">
      <c r="A1280" t="s">
        <v>5747</v>
      </c>
      <c r="B1280">
        <v>26093</v>
      </c>
      <c r="C1280">
        <v>50</v>
      </c>
      <c r="D1280" t="str">
        <f t="shared" si="69"/>
        <v>05000US26093</v>
      </c>
      <c r="E1280" t="s">
        <v>1301</v>
      </c>
      <c r="F1280" t="str">
        <f t="shared" si="70"/>
        <v>Livingston</v>
      </c>
      <c r="G1280" t="str">
        <f t="shared" si="71"/>
        <v>Michigan</v>
      </c>
      <c r="H1280">
        <v>180967</v>
      </c>
      <c r="I1280">
        <v>180967</v>
      </c>
      <c r="J1280">
        <v>181028</v>
      </c>
      <c r="K1280">
        <v>182380</v>
      </c>
      <c r="L1280">
        <v>183059</v>
      </c>
      <c r="M1280">
        <v>184445</v>
      </c>
      <c r="N1280">
        <v>185727</v>
      </c>
      <c r="O1280">
        <v>187350</v>
      </c>
      <c r="P1280" s="2">
        <v>188624</v>
      </c>
      <c r="Q1280" s="10" t="s">
        <v>3273</v>
      </c>
    </row>
    <row r="1281" spans="1:17" x14ac:dyDescent="0.2">
      <c r="A1281" t="s">
        <v>5748</v>
      </c>
      <c r="B1281">
        <v>26095</v>
      </c>
      <c r="C1281">
        <v>50</v>
      </c>
      <c r="D1281" t="str">
        <f t="shared" si="69"/>
        <v>05000US26095</v>
      </c>
      <c r="E1281" t="s">
        <v>1302</v>
      </c>
      <c r="F1281" t="str">
        <f t="shared" si="70"/>
        <v>Luce</v>
      </c>
      <c r="G1281" t="str">
        <f t="shared" si="71"/>
        <v>Michigan</v>
      </c>
      <c r="H1281">
        <v>6631</v>
      </c>
      <c r="I1281">
        <v>6631</v>
      </c>
      <c r="J1281">
        <v>6604</v>
      </c>
      <c r="K1281">
        <v>6525</v>
      </c>
      <c r="L1281">
        <v>6497</v>
      </c>
      <c r="M1281">
        <v>6525</v>
      </c>
      <c r="N1281">
        <v>6435</v>
      </c>
      <c r="O1281">
        <v>6438</v>
      </c>
      <c r="P1281" s="2">
        <v>6358</v>
      </c>
      <c r="Q1281" s="10" t="s">
        <v>3272</v>
      </c>
    </row>
    <row r="1282" spans="1:17" x14ac:dyDescent="0.2">
      <c r="A1282" t="s">
        <v>5749</v>
      </c>
      <c r="B1282">
        <v>26097</v>
      </c>
      <c r="C1282">
        <v>50</v>
      </c>
      <c r="D1282" t="str">
        <f t="shared" si="69"/>
        <v>05000US26097</v>
      </c>
      <c r="E1282" t="s">
        <v>1303</v>
      </c>
      <c r="F1282" t="str">
        <f t="shared" si="70"/>
        <v>Mackinac</v>
      </c>
      <c r="G1282" t="str">
        <f t="shared" si="71"/>
        <v>Michigan</v>
      </c>
      <c r="H1282">
        <v>11113</v>
      </c>
      <c r="I1282">
        <v>11113</v>
      </c>
      <c r="J1282">
        <v>11088</v>
      </c>
      <c r="K1282">
        <v>11071</v>
      </c>
      <c r="L1282">
        <v>11135</v>
      </c>
      <c r="M1282">
        <v>11071</v>
      </c>
      <c r="N1282">
        <v>11066</v>
      </c>
      <c r="O1282">
        <v>10897</v>
      </c>
      <c r="P1282" s="2">
        <v>10820</v>
      </c>
      <c r="Q1282" s="10" t="s">
        <v>3272</v>
      </c>
    </row>
    <row r="1283" spans="1:17" x14ac:dyDescent="0.2">
      <c r="A1283" t="s">
        <v>5750</v>
      </c>
      <c r="B1283">
        <v>26099</v>
      </c>
      <c r="C1283">
        <v>50</v>
      </c>
      <c r="D1283" t="str">
        <f t="shared" ref="D1283:D1346" si="72">_xlfn.CONCAT("05000US",TEXT(B1283,"00000"))</f>
        <v>05000US26099</v>
      </c>
      <c r="E1283" t="s">
        <v>1304</v>
      </c>
      <c r="F1283" t="str">
        <f t="shared" si="70"/>
        <v>Macomb</v>
      </c>
      <c r="G1283" t="str">
        <f t="shared" si="71"/>
        <v>Michigan</v>
      </c>
      <c r="H1283">
        <v>840978</v>
      </c>
      <c r="I1283">
        <v>840987</v>
      </c>
      <c r="J1283">
        <v>841292</v>
      </c>
      <c r="K1283">
        <v>843299</v>
      </c>
      <c r="L1283">
        <v>848588</v>
      </c>
      <c r="M1283">
        <v>855885</v>
      </c>
      <c r="N1283">
        <v>861804</v>
      </c>
      <c r="O1283">
        <v>864507</v>
      </c>
      <c r="P1283" s="2">
        <v>867730</v>
      </c>
      <c r="Q1283" s="10" t="s">
        <v>3274</v>
      </c>
    </row>
    <row r="1284" spans="1:17" x14ac:dyDescent="0.2">
      <c r="A1284" t="s">
        <v>5751</v>
      </c>
      <c r="B1284">
        <v>26101</v>
      </c>
      <c r="C1284">
        <v>50</v>
      </c>
      <c r="D1284" t="str">
        <f t="shared" si="72"/>
        <v>05000US26101</v>
      </c>
      <c r="E1284" t="s">
        <v>1305</v>
      </c>
      <c r="F1284" t="str">
        <f t="shared" ref="F1284:F1347" si="73">MID(MID(E1284,1,FIND(",",E1284)-1),1,FIND(" County",MID(E1284,1,FIND(",",E1284)-1))-1)</f>
        <v>Manistee</v>
      </c>
      <c r="G1284" t="str">
        <f t="shared" ref="G1284:G1347" si="74">MID(E1284,FIND(",",E1284)+2,9999)</f>
        <v>Michigan</v>
      </c>
      <c r="H1284">
        <v>24733</v>
      </c>
      <c r="I1284">
        <v>24733</v>
      </c>
      <c r="J1284">
        <v>24579</v>
      </c>
      <c r="K1284">
        <v>24734</v>
      </c>
      <c r="L1284">
        <v>24639</v>
      </c>
      <c r="M1284">
        <v>24444</v>
      </c>
      <c r="N1284">
        <v>24409</v>
      </c>
      <c r="O1284">
        <v>24458</v>
      </c>
      <c r="P1284" s="2">
        <v>24373</v>
      </c>
      <c r="Q1284" s="10" t="s">
        <v>3273</v>
      </c>
    </row>
    <row r="1285" spans="1:17" x14ac:dyDescent="0.2">
      <c r="A1285" t="s">
        <v>5752</v>
      </c>
      <c r="B1285">
        <v>26103</v>
      </c>
      <c r="C1285">
        <v>50</v>
      </c>
      <c r="D1285" t="str">
        <f t="shared" si="72"/>
        <v>05000US26103</v>
      </c>
      <c r="E1285" t="s">
        <v>1306</v>
      </c>
      <c r="F1285" t="str">
        <f t="shared" si="73"/>
        <v>Marquette</v>
      </c>
      <c r="G1285" t="str">
        <f t="shared" si="74"/>
        <v>Michigan</v>
      </c>
      <c r="H1285">
        <v>67077</v>
      </c>
      <c r="I1285">
        <v>67077</v>
      </c>
      <c r="J1285">
        <v>67109</v>
      </c>
      <c r="K1285">
        <v>67439</v>
      </c>
      <c r="L1285">
        <v>67814</v>
      </c>
      <c r="M1285">
        <v>67776</v>
      </c>
      <c r="N1285">
        <v>67761</v>
      </c>
      <c r="O1285">
        <v>67305</v>
      </c>
      <c r="P1285" s="2">
        <v>66435</v>
      </c>
      <c r="Q1285" s="10" t="s">
        <v>3271</v>
      </c>
    </row>
    <row r="1286" spans="1:17" x14ac:dyDescent="0.2">
      <c r="A1286" t="s">
        <v>5753</v>
      </c>
      <c r="B1286">
        <v>26105</v>
      </c>
      <c r="C1286">
        <v>50</v>
      </c>
      <c r="D1286" t="str">
        <f t="shared" si="72"/>
        <v>05000US26105</v>
      </c>
      <c r="E1286" t="s">
        <v>1307</v>
      </c>
      <c r="F1286" t="str">
        <f t="shared" si="73"/>
        <v>Mason</v>
      </c>
      <c r="G1286" t="str">
        <f t="shared" si="74"/>
        <v>Michigan</v>
      </c>
      <c r="H1286">
        <v>28705</v>
      </c>
      <c r="I1286">
        <v>28705</v>
      </c>
      <c r="J1286">
        <v>28730</v>
      </c>
      <c r="K1286">
        <v>28648</v>
      </c>
      <c r="L1286">
        <v>28672</v>
      </c>
      <c r="M1286">
        <v>28656</v>
      </c>
      <c r="N1286">
        <v>28761</v>
      </c>
      <c r="O1286">
        <v>28812</v>
      </c>
      <c r="P1286" s="2">
        <v>28876</v>
      </c>
      <c r="Q1286" s="10" t="s">
        <v>3273</v>
      </c>
    </row>
    <row r="1287" spans="1:17" x14ac:dyDescent="0.2">
      <c r="A1287" t="s">
        <v>5754</v>
      </c>
      <c r="B1287">
        <v>26107</v>
      </c>
      <c r="C1287">
        <v>50</v>
      </c>
      <c r="D1287" t="str">
        <f t="shared" si="72"/>
        <v>05000US26107</v>
      </c>
      <c r="E1287" t="s">
        <v>1308</v>
      </c>
      <c r="F1287" t="str">
        <f t="shared" si="73"/>
        <v>Mecosta</v>
      </c>
      <c r="G1287" t="str">
        <f t="shared" si="74"/>
        <v>Michigan</v>
      </c>
      <c r="H1287">
        <v>42798</v>
      </c>
      <c r="I1287">
        <v>42798</v>
      </c>
      <c r="J1287">
        <v>42843</v>
      </c>
      <c r="K1287">
        <v>43445</v>
      </c>
      <c r="L1287">
        <v>43515</v>
      </c>
      <c r="M1287">
        <v>43265</v>
      </c>
      <c r="N1287">
        <v>43204</v>
      </c>
      <c r="O1287">
        <v>43092</v>
      </c>
      <c r="P1287" s="2">
        <v>43221</v>
      </c>
      <c r="Q1287" s="10" t="s">
        <v>3273</v>
      </c>
    </row>
    <row r="1288" spans="1:17" x14ac:dyDescent="0.2">
      <c r="A1288" t="s">
        <v>5755</v>
      </c>
      <c r="B1288">
        <v>26109</v>
      </c>
      <c r="C1288">
        <v>50</v>
      </c>
      <c r="D1288" t="str">
        <f t="shared" si="72"/>
        <v>05000US26109</v>
      </c>
      <c r="E1288" t="s">
        <v>1309</v>
      </c>
      <c r="F1288" t="str">
        <f t="shared" si="73"/>
        <v>Menominee</v>
      </c>
      <c r="G1288" t="str">
        <f t="shared" si="74"/>
        <v>Michigan</v>
      </c>
      <c r="H1288">
        <v>24029</v>
      </c>
      <c r="I1288">
        <v>24029</v>
      </c>
      <c r="J1288">
        <v>23976</v>
      </c>
      <c r="K1288">
        <v>23917</v>
      </c>
      <c r="L1288">
        <v>23734</v>
      </c>
      <c r="M1288">
        <v>23739</v>
      </c>
      <c r="N1288">
        <v>23574</v>
      </c>
      <c r="O1288">
        <v>23514</v>
      </c>
      <c r="P1288" s="2">
        <v>23281</v>
      </c>
      <c r="Q1288" s="10" t="s">
        <v>3271</v>
      </c>
    </row>
    <row r="1289" spans="1:17" x14ac:dyDescent="0.2">
      <c r="A1289" t="s">
        <v>5756</v>
      </c>
      <c r="B1289">
        <v>26111</v>
      </c>
      <c r="C1289">
        <v>50</v>
      </c>
      <c r="D1289" t="str">
        <f t="shared" si="72"/>
        <v>05000US26111</v>
      </c>
      <c r="E1289" t="s">
        <v>1310</v>
      </c>
      <c r="F1289" t="str">
        <f t="shared" si="73"/>
        <v>Midland</v>
      </c>
      <c r="G1289" t="str">
        <f t="shared" si="74"/>
        <v>Michigan</v>
      </c>
      <c r="H1289">
        <v>83629</v>
      </c>
      <c r="I1289">
        <v>83629</v>
      </c>
      <c r="J1289">
        <v>83663</v>
      </c>
      <c r="K1289">
        <v>83755</v>
      </c>
      <c r="L1289">
        <v>83678</v>
      </c>
      <c r="M1289">
        <v>83578</v>
      </c>
      <c r="N1289">
        <v>83459</v>
      </c>
      <c r="O1289">
        <v>83618</v>
      </c>
      <c r="P1289" s="2">
        <v>83462</v>
      </c>
      <c r="Q1289" s="10" t="s">
        <v>3273</v>
      </c>
    </row>
    <row r="1290" spans="1:17" x14ac:dyDescent="0.2">
      <c r="A1290" t="s">
        <v>5757</v>
      </c>
      <c r="B1290">
        <v>26113</v>
      </c>
      <c r="C1290">
        <v>50</v>
      </c>
      <c r="D1290" t="str">
        <f t="shared" si="72"/>
        <v>05000US26113</v>
      </c>
      <c r="E1290" t="s">
        <v>1311</v>
      </c>
      <c r="F1290" t="str">
        <f t="shared" si="73"/>
        <v>Missaukee</v>
      </c>
      <c r="G1290" t="str">
        <f t="shared" si="74"/>
        <v>Michigan</v>
      </c>
      <c r="H1290">
        <v>14849</v>
      </c>
      <c r="I1290">
        <v>14849</v>
      </c>
      <c r="J1290">
        <v>14814</v>
      </c>
      <c r="K1290">
        <v>14950</v>
      </c>
      <c r="L1290">
        <v>15039</v>
      </c>
      <c r="M1290">
        <v>15083</v>
      </c>
      <c r="N1290">
        <v>15011</v>
      </c>
      <c r="O1290">
        <v>14927</v>
      </c>
      <c r="P1290" s="2">
        <v>15102</v>
      </c>
      <c r="Q1290" s="10" t="s">
        <v>3273</v>
      </c>
    </row>
    <row r="1291" spans="1:17" x14ac:dyDescent="0.2">
      <c r="A1291" t="s">
        <v>5758</v>
      </c>
      <c r="B1291">
        <v>26115</v>
      </c>
      <c r="C1291">
        <v>50</v>
      </c>
      <c r="D1291" t="str">
        <f t="shared" si="72"/>
        <v>05000US26115</v>
      </c>
      <c r="E1291" t="s">
        <v>1312</v>
      </c>
      <c r="F1291" t="str">
        <f t="shared" si="73"/>
        <v>Monroe</v>
      </c>
      <c r="G1291" t="str">
        <f t="shared" si="74"/>
        <v>Michigan</v>
      </c>
      <c r="H1291">
        <v>152021</v>
      </c>
      <c r="I1291">
        <v>152021</v>
      </c>
      <c r="J1291">
        <v>151946</v>
      </c>
      <c r="K1291">
        <v>151513</v>
      </c>
      <c r="L1291">
        <v>150862</v>
      </c>
      <c r="M1291">
        <v>150224</v>
      </c>
      <c r="N1291">
        <v>149936</v>
      </c>
      <c r="O1291">
        <v>149494</v>
      </c>
      <c r="P1291" s="2">
        <v>149208</v>
      </c>
      <c r="Q1291" s="10" t="s">
        <v>3274</v>
      </c>
    </row>
    <row r="1292" spans="1:17" x14ac:dyDescent="0.2">
      <c r="A1292" t="s">
        <v>5759</v>
      </c>
      <c r="B1292">
        <v>26117</v>
      </c>
      <c r="C1292">
        <v>50</v>
      </c>
      <c r="D1292" t="str">
        <f t="shared" si="72"/>
        <v>05000US26117</v>
      </c>
      <c r="E1292" t="s">
        <v>1313</v>
      </c>
      <c r="F1292" t="str">
        <f t="shared" si="73"/>
        <v>Montcalm</v>
      </c>
      <c r="G1292" t="str">
        <f t="shared" si="74"/>
        <v>Michigan</v>
      </c>
      <c r="H1292">
        <v>63342</v>
      </c>
      <c r="I1292">
        <v>63342</v>
      </c>
      <c r="J1292">
        <v>63309</v>
      </c>
      <c r="K1292">
        <v>63224</v>
      </c>
      <c r="L1292">
        <v>63103</v>
      </c>
      <c r="M1292">
        <v>62840</v>
      </c>
      <c r="N1292">
        <v>62867</v>
      </c>
      <c r="O1292">
        <v>62826</v>
      </c>
      <c r="P1292" s="2">
        <v>62974</v>
      </c>
      <c r="Q1292" s="10" t="s">
        <v>3273</v>
      </c>
    </row>
    <row r="1293" spans="1:17" x14ac:dyDescent="0.2">
      <c r="A1293" t="s">
        <v>5760</v>
      </c>
      <c r="B1293">
        <v>26119</v>
      </c>
      <c r="C1293">
        <v>50</v>
      </c>
      <c r="D1293" t="str">
        <f t="shared" si="72"/>
        <v>05000US26119</v>
      </c>
      <c r="E1293" t="s">
        <v>1314</v>
      </c>
      <c r="F1293" t="str">
        <f t="shared" si="73"/>
        <v>Montmorency</v>
      </c>
      <c r="G1293" t="str">
        <f t="shared" si="74"/>
        <v>Michigan</v>
      </c>
      <c r="H1293">
        <v>9765</v>
      </c>
      <c r="I1293">
        <v>9765</v>
      </c>
      <c r="J1293">
        <v>9775</v>
      </c>
      <c r="K1293">
        <v>9593</v>
      </c>
      <c r="L1293">
        <v>9491</v>
      </c>
      <c r="M1293">
        <v>9361</v>
      </c>
      <c r="N1293">
        <v>9293</v>
      </c>
      <c r="O1293">
        <v>9265</v>
      </c>
      <c r="P1293" s="2">
        <v>9173</v>
      </c>
      <c r="Q1293" s="10" t="s">
        <v>3273</v>
      </c>
    </row>
    <row r="1294" spans="1:17" x14ac:dyDescent="0.2">
      <c r="A1294" t="s">
        <v>5761</v>
      </c>
      <c r="B1294">
        <v>26121</v>
      </c>
      <c r="C1294">
        <v>50</v>
      </c>
      <c r="D1294" t="str">
        <f t="shared" si="72"/>
        <v>05000US26121</v>
      </c>
      <c r="E1294" t="s">
        <v>1315</v>
      </c>
      <c r="F1294" t="str">
        <f t="shared" si="73"/>
        <v>Muskegon</v>
      </c>
      <c r="G1294" t="str">
        <f t="shared" si="74"/>
        <v>Michigan</v>
      </c>
      <c r="H1294">
        <v>172188</v>
      </c>
      <c r="I1294">
        <v>172188</v>
      </c>
      <c r="J1294">
        <v>171922</v>
      </c>
      <c r="K1294">
        <v>169979</v>
      </c>
      <c r="L1294">
        <v>170126</v>
      </c>
      <c r="M1294">
        <v>172230</v>
      </c>
      <c r="N1294">
        <v>172281</v>
      </c>
      <c r="O1294">
        <v>172697</v>
      </c>
      <c r="P1294" s="2">
        <v>173408</v>
      </c>
      <c r="Q1294" s="10" t="s">
        <v>3273</v>
      </c>
    </row>
    <row r="1295" spans="1:17" x14ac:dyDescent="0.2">
      <c r="A1295" t="s">
        <v>5762</v>
      </c>
      <c r="B1295">
        <v>26123</v>
      </c>
      <c r="C1295">
        <v>50</v>
      </c>
      <c r="D1295" t="str">
        <f t="shared" si="72"/>
        <v>05000US26123</v>
      </c>
      <c r="E1295" t="s">
        <v>1316</v>
      </c>
      <c r="F1295" t="str">
        <f t="shared" si="73"/>
        <v>Newaygo</v>
      </c>
      <c r="G1295" t="str">
        <f t="shared" si="74"/>
        <v>Michigan</v>
      </c>
      <c r="H1295">
        <v>48460</v>
      </c>
      <c r="I1295">
        <v>48460</v>
      </c>
      <c r="J1295">
        <v>48379</v>
      </c>
      <c r="K1295">
        <v>48434</v>
      </c>
      <c r="L1295">
        <v>47976</v>
      </c>
      <c r="M1295">
        <v>47968</v>
      </c>
      <c r="N1295">
        <v>47920</v>
      </c>
      <c r="O1295">
        <v>47984</v>
      </c>
      <c r="P1295" s="2">
        <v>47938</v>
      </c>
      <c r="Q1295" s="10" t="s">
        <v>3273</v>
      </c>
    </row>
    <row r="1296" spans="1:17" x14ac:dyDescent="0.2">
      <c r="A1296" t="s">
        <v>5763</v>
      </c>
      <c r="B1296">
        <v>26125</v>
      </c>
      <c r="C1296">
        <v>50</v>
      </c>
      <c r="D1296" t="str">
        <f t="shared" si="72"/>
        <v>05000US26125</v>
      </c>
      <c r="E1296" t="s">
        <v>1317</v>
      </c>
      <c r="F1296" t="str">
        <f t="shared" si="73"/>
        <v>Oakland</v>
      </c>
      <c r="G1296" t="str">
        <f t="shared" si="74"/>
        <v>Michigan</v>
      </c>
      <c r="H1296">
        <v>1202362</v>
      </c>
      <c r="I1296">
        <v>1202362</v>
      </c>
      <c r="J1296">
        <v>1202950</v>
      </c>
      <c r="K1296">
        <v>1211103</v>
      </c>
      <c r="L1296">
        <v>1221138</v>
      </c>
      <c r="M1296">
        <v>1231947</v>
      </c>
      <c r="N1296">
        <v>1238718</v>
      </c>
      <c r="O1296">
        <v>1240301</v>
      </c>
      <c r="P1296" s="2">
        <v>1243970</v>
      </c>
      <c r="Q1296" s="10" t="s">
        <v>3273</v>
      </c>
    </row>
    <row r="1297" spans="1:17" x14ac:dyDescent="0.2">
      <c r="A1297" t="s">
        <v>5764</v>
      </c>
      <c r="B1297">
        <v>26127</v>
      </c>
      <c r="C1297">
        <v>50</v>
      </c>
      <c r="D1297" t="str">
        <f t="shared" si="72"/>
        <v>05000US26127</v>
      </c>
      <c r="E1297" t="s">
        <v>1318</v>
      </c>
      <c r="F1297" t="str">
        <f t="shared" si="73"/>
        <v>Oceana</v>
      </c>
      <c r="G1297" t="str">
        <f t="shared" si="74"/>
        <v>Michigan</v>
      </c>
      <c r="H1297">
        <v>26570</v>
      </c>
      <c r="I1297">
        <v>26570</v>
      </c>
      <c r="J1297">
        <v>26523</v>
      </c>
      <c r="K1297">
        <v>26409</v>
      </c>
      <c r="L1297">
        <v>26246</v>
      </c>
      <c r="M1297">
        <v>26194</v>
      </c>
      <c r="N1297">
        <v>26175</v>
      </c>
      <c r="O1297">
        <v>26118</v>
      </c>
      <c r="P1297" s="2">
        <v>26027</v>
      </c>
      <c r="Q1297" s="10" t="s">
        <v>3273</v>
      </c>
    </row>
    <row r="1298" spans="1:17" x14ac:dyDescent="0.2">
      <c r="A1298" t="s">
        <v>5765</v>
      </c>
      <c r="B1298">
        <v>26129</v>
      </c>
      <c r="C1298">
        <v>50</v>
      </c>
      <c r="D1298" t="str">
        <f t="shared" si="72"/>
        <v>05000US26129</v>
      </c>
      <c r="E1298" t="s">
        <v>1319</v>
      </c>
      <c r="F1298" t="str">
        <f t="shared" si="73"/>
        <v>Ogemaw</v>
      </c>
      <c r="G1298" t="str">
        <f t="shared" si="74"/>
        <v>Michigan</v>
      </c>
      <c r="H1298">
        <v>21699</v>
      </c>
      <c r="I1298">
        <v>21699</v>
      </c>
      <c r="J1298">
        <v>21636</v>
      </c>
      <c r="K1298">
        <v>21541</v>
      </c>
      <c r="L1298">
        <v>21424</v>
      </c>
      <c r="M1298">
        <v>21211</v>
      </c>
      <c r="N1298">
        <v>21024</v>
      </c>
      <c r="O1298">
        <v>20950</v>
      </c>
      <c r="P1298" s="2">
        <v>20904</v>
      </c>
      <c r="Q1298" s="10" t="s">
        <v>3273</v>
      </c>
    </row>
    <row r="1299" spans="1:17" x14ac:dyDescent="0.2">
      <c r="A1299" t="s">
        <v>5766</v>
      </c>
      <c r="B1299">
        <v>26131</v>
      </c>
      <c r="C1299">
        <v>50</v>
      </c>
      <c r="D1299" t="str">
        <f t="shared" si="72"/>
        <v>05000US26131</v>
      </c>
      <c r="E1299" t="s">
        <v>1320</v>
      </c>
      <c r="F1299" t="str">
        <f t="shared" si="73"/>
        <v>Ontonagon</v>
      </c>
      <c r="G1299" t="str">
        <f t="shared" si="74"/>
        <v>Michigan</v>
      </c>
      <c r="H1299">
        <v>6780</v>
      </c>
      <c r="I1299">
        <v>6780</v>
      </c>
      <c r="J1299">
        <v>6750</v>
      </c>
      <c r="K1299">
        <v>6626</v>
      </c>
      <c r="L1299">
        <v>6417</v>
      </c>
      <c r="M1299">
        <v>6314</v>
      </c>
      <c r="N1299">
        <v>6173</v>
      </c>
      <c r="O1299">
        <v>6008</v>
      </c>
      <c r="P1299" s="2">
        <v>5911</v>
      </c>
      <c r="Q1299" s="10" t="s">
        <v>3272</v>
      </c>
    </row>
    <row r="1300" spans="1:17" x14ac:dyDescent="0.2">
      <c r="A1300" t="s">
        <v>5767</v>
      </c>
      <c r="B1300">
        <v>26133</v>
      </c>
      <c r="C1300">
        <v>50</v>
      </c>
      <c r="D1300" t="str">
        <f t="shared" si="72"/>
        <v>05000US26133</v>
      </c>
      <c r="E1300" t="s">
        <v>1321</v>
      </c>
      <c r="F1300" t="str">
        <f t="shared" si="73"/>
        <v>Osceola</v>
      </c>
      <c r="G1300" t="str">
        <f t="shared" si="74"/>
        <v>Michigan</v>
      </c>
      <c r="H1300">
        <v>23528</v>
      </c>
      <c r="I1300">
        <v>23528</v>
      </c>
      <c r="J1300">
        <v>23512</v>
      </c>
      <c r="K1300">
        <v>23454</v>
      </c>
      <c r="L1300">
        <v>23274</v>
      </c>
      <c r="M1300">
        <v>23261</v>
      </c>
      <c r="N1300">
        <v>23151</v>
      </c>
      <c r="O1300">
        <v>23066</v>
      </c>
      <c r="P1300" s="2">
        <v>23110</v>
      </c>
      <c r="Q1300" s="10" t="s">
        <v>3273</v>
      </c>
    </row>
    <row r="1301" spans="1:17" x14ac:dyDescent="0.2">
      <c r="A1301" t="s">
        <v>5768</v>
      </c>
      <c r="B1301">
        <v>26135</v>
      </c>
      <c r="C1301">
        <v>50</v>
      </c>
      <c r="D1301" t="str">
        <f t="shared" si="72"/>
        <v>05000US26135</v>
      </c>
      <c r="E1301" t="s">
        <v>1322</v>
      </c>
      <c r="F1301" t="str">
        <f t="shared" si="73"/>
        <v>Oscoda</v>
      </c>
      <c r="G1301" t="str">
        <f t="shared" si="74"/>
        <v>Michigan</v>
      </c>
      <c r="H1301">
        <v>8640</v>
      </c>
      <c r="I1301">
        <v>8640</v>
      </c>
      <c r="J1301">
        <v>8603</v>
      </c>
      <c r="K1301">
        <v>8650</v>
      </c>
      <c r="L1301">
        <v>8596</v>
      </c>
      <c r="M1301">
        <v>8377</v>
      </c>
      <c r="N1301">
        <v>8353</v>
      </c>
      <c r="O1301">
        <v>8278</v>
      </c>
      <c r="P1301" s="2">
        <v>8264</v>
      </c>
      <c r="Q1301" s="10" t="s">
        <v>3273</v>
      </c>
    </row>
    <row r="1302" spans="1:17" x14ac:dyDescent="0.2">
      <c r="A1302" t="s">
        <v>5769</v>
      </c>
      <c r="B1302">
        <v>26137</v>
      </c>
      <c r="C1302">
        <v>50</v>
      </c>
      <c r="D1302" t="str">
        <f t="shared" si="72"/>
        <v>05000US26137</v>
      </c>
      <c r="E1302" t="s">
        <v>1323</v>
      </c>
      <c r="F1302" t="str">
        <f t="shared" si="73"/>
        <v>Otsego</v>
      </c>
      <c r="G1302" t="str">
        <f t="shared" si="74"/>
        <v>Michigan</v>
      </c>
      <c r="H1302">
        <v>24164</v>
      </c>
      <c r="I1302">
        <v>24164</v>
      </c>
      <c r="J1302">
        <v>24152</v>
      </c>
      <c r="K1302">
        <v>24131</v>
      </c>
      <c r="L1302">
        <v>24039</v>
      </c>
      <c r="M1302">
        <v>24104</v>
      </c>
      <c r="N1302">
        <v>24134</v>
      </c>
      <c r="O1302">
        <v>24244</v>
      </c>
      <c r="P1302" s="2">
        <v>24470</v>
      </c>
      <c r="Q1302" s="10" t="s">
        <v>3273</v>
      </c>
    </row>
    <row r="1303" spans="1:17" x14ac:dyDescent="0.2">
      <c r="A1303" t="s">
        <v>5770</v>
      </c>
      <c r="B1303">
        <v>26139</v>
      </c>
      <c r="C1303">
        <v>50</v>
      </c>
      <c r="D1303" t="str">
        <f t="shared" si="72"/>
        <v>05000US26139</v>
      </c>
      <c r="E1303" t="s">
        <v>1324</v>
      </c>
      <c r="F1303" t="str">
        <f t="shared" si="73"/>
        <v>Ottawa</v>
      </c>
      <c r="G1303" t="str">
        <f t="shared" si="74"/>
        <v>Michigan</v>
      </c>
      <c r="H1303">
        <v>263801</v>
      </c>
      <c r="I1303">
        <v>263801</v>
      </c>
      <c r="J1303">
        <v>264142</v>
      </c>
      <c r="K1303">
        <v>266387</v>
      </c>
      <c r="L1303">
        <v>270146</v>
      </c>
      <c r="M1303">
        <v>273531</v>
      </c>
      <c r="N1303">
        <v>276963</v>
      </c>
      <c r="O1303">
        <v>280023</v>
      </c>
      <c r="P1303" s="2">
        <v>282250</v>
      </c>
      <c r="Q1303" s="10" t="s">
        <v>3273</v>
      </c>
    </row>
    <row r="1304" spans="1:17" x14ac:dyDescent="0.2">
      <c r="A1304" t="s">
        <v>5771</v>
      </c>
      <c r="B1304">
        <v>26141</v>
      </c>
      <c r="C1304">
        <v>50</v>
      </c>
      <c r="D1304" t="str">
        <f t="shared" si="72"/>
        <v>05000US26141</v>
      </c>
      <c r="E1304" t="s">
        <v>1325</v>
      </c>
      <c r="F1304" t="str">
        <f t="shared" si="73"/>
        <v>Presque Isle</v>
      </c>
      <c r="G1304" t="str">
        <f t="shared" si="74"/>
        <v>Michigan</v>
      </c>
      <c r="H1304">
        <v>13376</v>
      </c>
      <c r="I1304">
        <v>13376</v>
      </c>
      <c r="J1304">
        <v>13303</v>
      </c>
      <c r="K1304">
        <v>13185</v>
      </c>
      <c r="L1304">
        <v>13119</v>
      </c>
      <c r="M1304">
        <v>13049</v>
      </c>
      <c r="N1304">
        <v>12998</v>
      </c>
      <c r="O1304">
        <v>12849</v>
      </c>
      <c r="P1304" s="2">
        <v>12762</v>
      </c>
      <c r="Q1304" s="10" t="s">
        <v>3273</v>
      </c>
    </row>
    <row r="1305" spans="1:17" x14ac:dyDescent="0.2">
      <c r="A1305" t="s">
        <v>5772</v>
      </c>
      <c r="B1305">
        <v>26143</v>
      </c>
      <c r="C1305">
        <v>50</v>
      </c>
      <c r="D1305" t="str">
        <f t="shared" si="72"/>
        <v>05000US26143</v>
      </c>
      <c r="E1305" t="s">
        <v>1326</v>
      </c>
      <c r="F1305" t="str">
        <f t="shared" si="73"/>
        <v>Roscommon</v>
      </c>
      <c r="G1305" t="str">
        <f t="shared" si="74"/>
        <v>Michigan</v>
      </c>
      <c r="H1305">
        <v>24449</v>
      </c>
      <c r="I1305">
        <v>24449</v>
      </c>
      <c r="J1305">
        <v>24469</v>
      </c>
      <c r="K1305">
        <v>24313</v>
      </c>
      <c r="L1305">
        <v>24131</v>
      </c>
      <c r="M1305">
        <v>23935</v>
      </c>
      <c r="N1305">
        <v>23932</v>
      </c>
      <c r="O1305">
        <v>23803</v>
      </c>
      <c r="P1305" s="2">
        <v>23700</v>
      </c>
      <c r="Q1305" s="10" t="s">
        <v>3273</v>
      </c>
    </row>
    <row r="1306" spans="1:17" x14ac:dyDescent="0.2">
      <c r="A1306" t="s">
        <v>5773</v>
      </c>
      <c r="B1306">
        <v>26145</v>
      </c>
      <c r="C1306">
        <v>50</v>
      </c>
      <c r="D1306" t="str">
        <f t="shared" si="72"/>
        <v>05000US26145</v>
      </c>
      <c r="E1306" t="s">
        <v>1327</v>
      </c>
      <c r="F1306" t="str">
        <f t="shared" si="73"/>
        <v>Saginaw</v>
      </c>
      <c r="G1306" t="str">
        <f t="shared" si="74"/>
        <v>Michigan</v>
      </c>
      <c r="H1306">
        <v>200169</v>
      </c>
      <c r="I1306">
        <v>200169</v>
      </c>
      <c r="J1306">
        <v>199916</v>
      </c>
      <c r="K1306">
        <v>198838</v>
      </c>
      <c r="L1306">
        <v>198352</v>
      </c>
      <c r="M1306">
        <v>196785</v>
      </c>
      <c r="N1306">
        <v>195252</v>
      </c>
      <c r="O1306">
        <v>193290</v>
      </c>
      <c r="P1306" s="2">
        <v>192326</v>
      </c>
      <c r="Q1306" s="10" t="s">
        <v>3273</v>
      </c>
    </row>
    <row r="1307" spans="1:17" x14ac:dyDescent="0.2">
      <c r="A1307" t="s">
        <v>5774</v>
      </c>
      <c r="B1307">
        <v>26147</v>
      </c>
      <c r="C1307">
        <v>50</v>
      </c>
      <c r="D1307" t="str">
        <f t="shared" si="72"/>
        <v>05000US26147</v>
      </c>
      <c r="E1307" t="s">
        <v>1328</v>
      </c>
      <c r="F1307" t="str">
        <f t="shared" si="73"/>
        <v>St. Clair</v>
      </c>
      <c r="G1307" t="str">
        <f t="shared" si="74"/>
        <v>Michigan</v>
      </c>
      <c r="H1307">
        <v>163040</v>
      </c>
      <c r="I1307">
        <v>163040</v>
      </c>
      <c r="J1307">
        <v>162681</v>
      </c>
      <c r="K1307">
        <v>161530</v>
      </c>
      <c r="L1307">
        <v>160572</v>
      </c>
      <c r="M1307">
        <v>160206</v>
      </c>
      <c r="N1307">
        <v>160107</v>
      </c>
      <c r="O1307">
        <v>159874</v>
      </c>
      <c r="P1307" s="2">
        <v>159587</v>
      </c>
      <c r="Q1307" s="10" t="s">
        <v>3274</v>
      </c>
    </row>
    <row r="1308" spans="1:17" x14ac:dyDescent="0.2">
      <c r="A1308" t="s">
        <v>5775</v>
      </c>
      <c r="B1308">
        <v>26149</v>
      </c>
      <c r="C1308">
        <v>50</v>
      </c>
      <c r="D1308" t="str">
        <f t="shared" si="72"/>
        <v>05000US26149</v>
      </c>
      <c r="E1308" t="s">
        <v>1329</v>
      </c>
      <c r="F1308" t="str">
        <f t="shared" si="73"/>
        <v>St. Joseph</v>
      </c>
      <c r="G1308" t="str">
        <f t="shared" si="74"/>
        <v>Michigan</v>
      </c>
      <c r="H1308">
        <v>61295</v>
      </c>
      <c r="I1308">
        <v>61295</v>
      </c>
      <c r="J1308">
        <v>61288</v>
      </c>
      <c r="K1308">
        <v>61062</v>
      </c>
      <c r="L1308">
        <v>60946</v>
      </c>
      <c r="M1308">
        <v>60938</v>
      </c>
      <c r="N1308">
        <v>61035</v>
      </c>
      <c r="O1308">
        <v>60843</v>
      </c>
      <c r="P1308" s="2">
        <v>60853</v>
      </c>
      <c r="Q1308" s="10" t="s">
        <v>3273</v>
      </c>
    </row>
    <row r="1309" spans="1:17" x14ac:dyDescent="0.2">
      <c r="A1309" t="s">
        <v>5776</v>
      </c>
      <c r="B1309">
        <v>26151</v>
      </c>
      <c r="C1309">
        <v>50</v>
      </c>
      <c r="D1309" t="str">
        <f t="shared" si="72"/>
        <v>05000US26151</v>
      </c>
      <c r="E1309" t="s">
        <v>1330</v>
      </c>
      <c r="F1309" t="str">
        <f t="shared" si="73"/>
        <v>Sanilac</v>
      </c>
      <c r="G1309" t="str">
        <f t="shared" si="74"/>
        <v>Michigan</v>
      </c>
      <c r="H1309">
        <v>43114</v>
      </c>
      <c r="I1309">
        <v>43114</v>
      </c>
      <c r="J1309">
        <v>43077</v>
      </c>
      <c r="K1309">
        <v>42719</v>
      </c>
      <c r="L1309">
        <v>42344</v>
      </c>
      <c r="M1309">
        <v>41907</v>
      </c>
      <c r="N1309">
        <v>41667</v>
      </c>
      <c r="O1309">
        <v>41476</v>
      </c>
      <c r="P1309" s="2">
        <v>41409</v>
      </c>
      <c r="Q1309" s="10" t="s">
        <v>3273</v>
      </c>
    </row>
    <row r="1310" spans="1:17" x14ac:dyDescent="0.2">
      <c r="A1310" t="s">
        <v>5777</v>
      </c>
      <c r="B1310">
        <v>26153</v>
      </c>
      <c r="C1310">
        <v>50</v>
      </c>
      <c r="D1310" t="str">
        <f t="shared" si="72"/>
        <v>05000US26153</v>
      </c>
      <c r="E1310" t="s">
        <v>1331</v>
      </c>
      <c r="F1310" t="str">
        <f t="shared" si="73"/>
        <v>Schoolcraft</v>
      </c>
      <c r="G1310" t="str">
        <f t="shared" si="74"/>
        <v>Michigan</v>
      </c>
      <c r="H1310">
        <v>8485</v>
      </c>
      <c r="I1310">
        <v>8485</v>
      </c>
      <c r="J1310">
        <v>8477</v>
      </c>
      <c r="K1310">
        <v>8478</v>
      </c>
      <c r="L1310">
        <v>8358</v>
      </c>
      <c r="M1310">
        <v>8250</v>
      </c>
      <c r="N1310">
        <v>8162</v>
      </c>
      <c r="O1310">
        <v>8157</v>
      </c>
      <c r="P1310" s="2">
        <v>8001</v>
      </c>
      <c r="Q1310" s="10" t="s">
        <v>3272</v>
      </c>
    </row>
    <row r="1311" spans="1:17" x14ac:dyDescent="0.2">
      <c r="A1311" t="s">
        <v>5778</v>
      </c>
      <c r="B1311">
        <v>26155</v>
      </c>
      <c r="C1311">
        <v>50</v>
      </c>
      <c r="D1311" t="str">
        <f t="shared" si="72"/>
        <v>05000US26155</v>
      </c>
      <c r="E1311" t="s">
        <v>1332</v>
      </c>
      <c r="F1311" t="str">
        <f t="shared" si="73"/>
        <v>Shiawassee</v>
      </c>
      <c r="G1311" t="str">
        <f t="shared" si="74"/>
        <v>Michigan</v>
      </c>
      <c r="H1311">
        <v>70648</v>
      </c>
      <c r="I1311">
        <v>70648</v>
      </c>
      <c r="J1311">
        <v>70602</v>
      </c>
      <c r="K1311">
        <v>69952</v>
      </c>
      <c r="L1311">
        <v>69263</v>
      </c>
      <c r="M1311">
        <v>68825</v>
      </c>
      <c r="N1311">
        <v>68839</v>
      </c>
      <c r="O1311">
        <v>68517</v>
      </c>
      <c r="P1311" s="2">
        <v>68554</v>
      </c>
      <c r="Q1311" s="1" t="s">
        <v>3273</v>
      </c>
    </row>
    <row r="1312" spans="1:17" x14ac:dyDescent="0.2">
      <c r="A1312" t="s">
        <v>5779</v>
      </c>
      <c r="B1312">
        <v>26157</v>
      </c>
      <c r="C1312">
        <v>50</v>
      </c>
      <c r="D1312" t="str">
        <f t="shared" si="72"/>
        <v>05000US26157</v>
      </c>
      <c r="E1312" t="s">
        <v>1333</v>
      </c>
      <c r="F1312" t="str">
        <f t="shared" si="73"/>
        <v>Tuscola</v>
      </c>
      <c r="G1312" t="str">
        <f t="shared" si="74"/>
        <v>Michigan</v>
      </c>
      <c r="H1312">
        <v>55729</v>
      </c>
      <c r="I1312">
        <v>55729</v>
      </c>
      <c r="J1312">
        <v>55695</v>
      </c>
      <c r="K1312">
        <v>55390</v>
      </c>
      <c r="L1312">
        <v>54716</v>
      </c>
      <c r="M1312">
        <v>54221</v>
      </c>
      <c r="N1312">
        <v>53991</v>
      </c>
      <c r="O1312">
        <v>53804</v>
      </c>
      <c r="P1312" s="2">
        <v>53338</v>
      </c>
      <c r="Q1312" s="1" t="s">
        <v>3273</v>
      </c>
    </row>
    <row r="1313" spans="1:20" x14ac:dyDescent="0.2">
      <c r="A1313" t="s">
        <v>5780</v>
      </c>
      <c r="B1313">
        <v>26159</v>
      </c>
      <c r="C1313">
        <v>50</v>
      </c>
      <c r="D1313" t="str">
        <f t="shared" si="72"/>
        <v>05000US26159</v>
      </c>
      <c r="E1313" t="s">
        <v>1334</v>
      </c>
      <c r="F1313" t="str">
        <f t="shared" si="73"/>
        <v>Van Buren</v>
      </c>
      <c r="G1313" t="str">
        <f t="shared" si="74"/>
        <v>Michigan</v>
      </c>
      <c r="H1313">
        <v>76258</v>
      </c>
      <c r="I1313">
        <v>76265</v>
      </c>
      <c r="J1313">
        <v>76157</v>
      </c>
      <c r="K1313">
        <v>75913</v>
      </c>
      <c r="L1313">
        <v>75268</v>
      </c>
      <c r="M1313">
        <v>75330</v>
      </c>
      <c r="N1313">
        <v>75193</v>
      </c>
      <c r="O1313">
        <v>75064</v>
      </c>
      <c r="P1313" s="2">
        <v>75223</v>
      </c>
      <c r="Q1313" s="10" t="s">
        <v>3271</v>
      </c>
    </row>
    <row r="1314" spans="1:20" x14ac:dyDescent="0.2">
      <c r="A1314" t="s">
        <v>5781</v>
      </c>
      <c r="B1314">
        <v>26161</v>
      </c>
      <c r="C1314">
        <v>50</v>
      </c>
      <c r="D1314" t="str">
        <f t="shared" si="72"/>
        <v>05000US26161</v>
      </c>
      <c r="E1314" t="s">
        <v>1335</v>
      </c>
      <c r="F1314" t="str">
        <f t="shared" si="73"/>
        <v>Washtenaw</v>
      </c>
      <c r="G1314" t="str">
        <f t="shared" si="74"/>
        <v>Michigan</v>
      </c>
      <c r="H1314">
        <v>344791</v>
      </c>
      <c r="I1314">
        <v>345066</v>
      </c>
      <c r="J1314">
        <v>345568</v>
      </c>
      <c r="K1314">
        <v>349071</v>
      </c>
      <c r="L1314">
        <v>351299</v>
      </c>
      <c r="M1314">
        <v>354573</v>
      </c>
      <c r="N1314">
        <v>358980</v>
      </c>
      <c r="O1314">
        <v>360847</v>
      </c>
      <c r="P1314" s="2">
        <v>364709</v>
      </c>
      <c r="Q1314" s="1" t="s">
        <v>3273</v>
      </c>
    </row>
    <row r="1315" spans="1:20" x14ac:dyDescent="0.2">
      <c r="A1315" t="s">
        <v>5782</v>
      </c>
      <c r="B1315">
        <v>26163</v>
      </c>
      <c r="C1315">
        <v>50</v>
      </c>
      <c r="D1315" t="str">
        <f t="shared" si="72"/>
        <v>05000US26163</v>
      </c>
      <c r="E1315" t="s">
        <v>1336</v>
      </c>
      <c r="F1315" t="str">
        <f t="shared" si="73"/>
        <v>Wayne</v>
      </c>
      <c r="G1315" t="str">
        <f t="shared" si="74"/>
        <v>Michigan</v>
      </c>
      <c r="H1315">
        <v>1820584</v>
      </c>
      <c r="I1315">
        <v>1820641</v>
      </c>
      <c r="J1315">
        <v>1815225</v>
      </c>
      <c r="K1315">
        <v>1800915</v>
      </c>
      <c r="L1315">
        <v>1791995</v>
      </c>
      <c r="M1315">
        <v>1774623</v>
      </c>
      <c r="N1315">
        <v>1764919</v>
      </c>
      <c r="O1315">
        <v>1757062</v>
      </c>
      <c r="P1315" s="2">
        <v>1749366</v>
      </c>
      <c r="Q1315" s="10" t="s">
        <v>3274</v>
      </c>
    </row>
    <row r="1316" spans="1:20" x14ac:dyDescent="0.2">
      <c r="A1316" t="s">
        <v>5783</v>
      </c>
      <c r="B1316">
        <v>26165</v>
      </c>
      <c r="C1316">
        <v>50</v>
      </c>
      <c r="D1316" t="str">
        <f t="shared" si="72"/>
        <v>05000US26165</v>
      </c>
      <c r="E1316" t="s">
        <v>1337</v>
      </c>
      <c r="F1316" t="str">
        <f t="shared" si="73"/>
        <v>Wexford</v>
      </c>
      <c r="G1316" t="str">
        <f t="shared" si="74"/>
        <v>Michigan</v>
      </c>
      <c r="H1316">
        <v>32735</v>
      </c>
      <c r="I1316">
        <v>32735</v>
      </c>
      <c r="J1316">
        <v>32758</v>
      </c>
      <c r="K1316">
        <v>32679</v>
      </c>
      <c r="L1316">
        <v>32584</v>
      </c>
      <c r="M1316">
        <v>32533</v>
      </c>
      <c r="N1316">
        <v>32898</v>
      </c>
      <c r="O1316">
        <v>32966</v>
      </c>
      <c r="P1316" s="2">
        <v>33163</v>
      </c>
      <c r="Q1316" s="1" t="s">
        <v>3273</v>
      </c>
    </row>
    <row r="1317" spans="1:20" x14ac:dyDescent="0.2">
      <c r="A1317" t="s">
        <v>5784</v>
      </c>
      <c r="B1317">
        <v>27001</v>
      </c>
      <c r="C1317">
        <v>50</v>
      </c>
      <c r="D1317" t="str">
        <f t="shared" si="72"/>
        <v>05000US27001</v>
      </c>
      <c r="E1317" t="s">
        <v>1338</v>
      </c>
      <c r="F1317" t="str">
        <f t="shared" si="73"/>
        <v>Aitkin</v>
      </c>
      <c r="G1317" t="str">
        <f t="shared" si="74"/>
        <v>Minnesota</v>
      </c>
      <c r="H1317">
        <v>16202</v>
      </c>
      <c r="I1317">
        <v>16202</v>
      </c>
      <c r="J1317">
        <v>16218</v>
      </c>
      <c r="K1317">
        <v>16097</v>
      </c>
      <c r="L1317">
        <v>15930</v>
      </c>
      <c r="M1317">
        <v>15739</v>
      </c>
      <c r="N1317">
        <v>15689</v>
      </c>
      <c r="O1317">
        <v>15669</v>
      </c>
      <c r="P1317" s="2">
        <v>15583</v>
      </c>
      <c r="Q1317" s="10" t="s">
        <v>3272</v>
      </c>
      <c r="S1317" s="3"/>
      <c r="T1317" s="2"/>
    </row>
    <row r="1318" spans="1:20" x14ac:dyDescent="0.2">
      <c r="A1318" t="s">
        <v>5785</v>
      </c>
      <c r="B1318">
        <v>27003</v>
      </c>
      <c r="C1318">
        <v>50</v>
      </c>
      <c r="D1318" t="str">
        <f t="shared" si="72"/>
        <v>05000US27003</v>
      </c>
      <c r="E1318" t="s">
        <v>1339</v>
      </c>
      <c r="F1318" t="str">
        <f t="shared" si="73"/>
        <v>Anoka</v>
      </c>
      <c r="G1318" t="str">
        <f t="shared" si="74"/>
        <v>Minnesota</v>
      </c>
      <c r="H1318">
        <v>330844</v>
      </c>
      <c r="I1318">
        <v>330858</v>
      </c>
      <c r="J1318">
        <v>331470</v>
      </c>
      <c r="K1318">
        <v>332838</v>
      </c>
      <c r="L1318">
        <v>335978</v>
      </c>
      <c r="M1318">
        <v>338907</v>
      </c>
      <c r="N1318">
        <v>341581</v>
      </c>
      <c r="O1318">
        <v>343822</v>
      </c>
      <c r="P1318" s="2">
        <v>345957</v>
      </c>
      <c r="Q1318" s="10" t="s">
        <v>3272</v>
      </c>
      <c r="S1318" s="3"/>
      <c r="T1318" s="2"/>
    </row>
    <row r="1319" spans="1:20" x14ac:dyDescent="0.2">
      <c r="A1319" t="s">
        <v>5786</v>
      </c>
      <c r="B1319">
        <v>27005</v>
      </c>
      <c r="C1319">
        <v>50</v>
      </c>
      <c r="D1319" t="str">
        <f t="shared" si="72"/>
        <v>05000US27005</v>
      </c>
      <c r="E1319" t="s">
        <v>1340</v>
      </c>
      <c r="F1319" t="str">
        <f t="shared" si="73"/>
        <v>Becker</v>
      </c>
      <c r="G1319" t="str">
        <f t="shared" si="74"/>
        <v>Minnesota</v>
      </c>
      <c r="H1319">
        <v>32504</v>
      </c>
      <c r="I1319">
        <v>32504</v>
      </c>
      <c r="J1319">
        <v>32537</v>
      </c>
      <c r="K1319">
        <v>32815</v>
      </c>
      <c r="L1319">
        <v>33042</v>
      </c>
      <c r="M1319">
        <v>33266</v>
      </c>
      <c r="N1319">
        <v>33327</v>
      </c>
      <c r="O1319">
        <v>33492</v>
      </c>
      <c r="P1319" s="2">
        <v>33734</v>
      </c>
      <c r="Q1319" s="10" t="s">
        <v>3272</v>
      </c>
      <c r="S1319" s="3"/>
      <c r="T1319" s="2"/>
    </row>
    <row r="1320" spans="1:20" x14ac:dyDescent="0.2">
      <c r="A1320" t="s">
        <v>5787</v>
      </c>
      <c r="B1320">
        <v>27007</v>
      </c>
      <c r="C1320">
        <v>50</v>
      </c>
      <c r="D1320" t="str">
        <f t="shared" si="72"/>
        <v>05000US27007</v>
      </c>
      <c r="E1320" t="s">
        <v>1341</v>
      </c>
      <c r="F1320" t="str">
        <f t="shared" si="73"/>
        <v>Beltrami</v>
      </c>
      <c r="G1320" t="str">
        <f t="shared" si="74"/>
        <v>Minnesota</v>
      </c>
      <c r="H1320">
        <v>44442</v>
      </c>
      <c r="I1320">
        <v>44442</v>
      </c>
      <c r="J1320">
        <v>44581</v>
      </c>
      <c r="K1320">
        <v>45111</v>
      </c>
      <c r="L1320">
        <v>45226</v>
      </c>
      <c r="M1320">
        <v>45545</v>
      </c>
      <c r="N1320">
        <v>45667</v>
      </c>
      <c r="O1320">
        <v>45674</v>
      </c>
      <c r="P1320" s="2">
        <v>46106</v>
      </c>
      <c r="Q1320" s="10" t="s">
        <v>3272</v>
      </c>
    </row>
    <row r="1321" spans="1:20" x14ac:dyDescent="0.2">
      <c r="A1321" t="s">
        <v>5788</v>
      </c>
      <c r="B1321">
        <v>27009</v>
      </c>
      <c r="C1321">
        <v>50</v>
      </c>
      <c r="D1321" t="str">
        <f t="shared" si="72"/>
        <v>05000US27009</v>
      </c>
      <c r="E1321" t="s">
        <v>1342</v>
      </c>
      <c r="F1321" t="str">
        <f t="shared" si="73"/>
        <v>Benton</v>
      </c>
      <c r="G1321" t="str">
        <f t="shared" si="74"/>
        <v>Minnesota</v>
      </c>
      <c r="H1321">
        <v>38451</v>
      </c>
      <c r="I1321">
        <v>38451</v>
      </c>
      <c r="J1321">
        <v>38469</v>
      </c>
      <c r="K1321">
        <v>38844</v>
      </c>
      <c r="L1321">
        <v>38883</v>
      </c>
      <c r="M1321">
        <v>39248</v>
      </c>
      <c r="N1321">
        <v>39440</v>
      </c>
      <c r="O1321">
        <v>39723</v>
      </c>
      <c r="P1321" s="2">
        <v>39992</v>
      </c>
      <c r="Q1321" s="10" t="s">
        <v>3272</v>
      </c>
    </row>
    <row r="1322" spans="1:20" x14ac:dyDescent="0.2">
      <c r="A1322" t="s">
        <v>5789</v>
      </c>
      <c r="B1322">
        <v>27011</v>
      </c>
      <c r="C1322">
        <v>50</v>
      </c>
      <c r="D1322" t="str">
        <f t="shared" si="72"/>
        <v>05000US27011</v>
      </c>
      <c r="E1322" t="s">
        <v>1343</v>
      </c>
      <c r="F1322" t="str">
        <f t="shared" si="73"/>
        <v>Big Stone</v>
      </c>
      <c r="G1322" t="str">
        <f t="shared" si="74"/>
        <v>Minnesota</v>
      </c>
      <c r="H1322">
        <v>5269</v>
      </c>
      <c r="I1322">
        <v>5269</v>
      </c>
      <c r="J1322">
        <v>5260</v>
      </c>
      <c r="K1322">
        <v>5226</v>
      </c>
      <c r="L1322">
        <v>5168</v>
      </c>
      <c r="M1322">
        <v>5111</v>
      </c>
      <c r="N1322">
        <v>5121</v>
      </c>
      <c r="O1322">
        <v>5038</v>
      </c>
      <c r="P1322" s="2">
        <v>5050</v>
      </c>
      <c r="Q1322" s="10" t="s">
        <v>3272</v>
      </c>
      <c r="S1322" s="3"/>
      <c r="T1322" s="2"/>
    </row>
    <row r="1323" spans="1:20" x14ac:dyDescent="0.2">
      <c r="A1323" t="s">
        <v>5790</v>
      </c>
      <c r="B1323">
        <v>27013</v>
      </c>
      <c r="C1323">
        <v>50</v>
      </c>
      <c r="D1323" t="str">
        <f t="shared" si="72"/>
        <v>05000US27013</v>
      </c>
      <c r="E1323" t="s">
        <v>1344</v>
      </c>
      <c r="F1323" t="str">
        <f t="shared" si="73"/>
        <v>Blue Earth</v>
      </c>
      <c r="G1323" t="str">
        <f t="shared" si="74"/>
        <v>Minnesota</v>
      </c>
      <c r="H1323">
        <v>64013</v>
      </c>
      <c r="I1323">
        <v>64013</v>
      </c>
      <c r="J1323">
        <v>64097</v>
      </c>
      <c r="K1323">
        <v>64355</v>
      </c>
      <c r="L1323">
        <v>65049</v>
      </c>
      <c r="M1323">
        <v>64894</v>
      </c>
      <c r="N1323">
        <v>65460</v>
      </c>
      <c r="O1323">
        <v>65777</v>
      </c>
      <c r="P1323" s="2">
        <v>66441</v>
      </c>
      <c r="Q1323" s="10" t="s">
        <v>3292</v>
      </c>
    </row>
    <row r="1324" spans="1:20" x14ac:dyDescent="0.2">
      <c r="A1324" t="s">
        <v>5791</v>
      </c>
      <c r="B1324">
        <v>27015</v>
      </c>
      <c r="C1324">
        <v>50</v>
      </c>
      <c r="D1324" t="str">
        <f t="shared" si="72"/>
        <v>05000US27015</v>
      </c>
      <c r="E1324" t="s">
        <v>1345</v>
      </c>
      <c r="F1324" t="str">
        <f t="shared" si="73"/>
        <v>Brown</v>
      </c>
      <c r="G1324" t="str">
        <f t="shared" si="74"/>
        <v>Minnesota</v>
      </c>
      <c r="H1324">
        <v>25893</v>
      </c>
      <c r="I1324">
        <v>25893</v>
      </c>
      <c r="J1324">
        <v>25856</v>
      </c>
      <c r="K1324">
        <v>25665</v>
      </c>
      <c r="L1324">
        <v>25412</v>
      </c>
      <c r="M1324">
        <v>25279</v>
      </c>
      <c r="N1324">
        <v>25295</v>
      </c>
      <c r="O1324">
        <v>25317</v>
      </c>
      <c r="P1324" s="2">
        <v>25331</v>
      </c>
      <c r="Q1324" s="10" t="s">
        <v>3292</v>
      </c>
    </row>
    <row r="1325" spans="1:20" x14ac:dyDescent="0.2">
      <c r="A1325" t="s">
        <v>5792</v>
      </c>
      <c r="B1325">
        <v>27017</v>
      </c>
      <c r="C1325">
        <v>50</v>
      </c>
      <c r="D1325" t="str">
        <f t="shared" si="72"/>
        <v>05000US27017</v>
      </c>
      <c r="E1325" t="s">
        <v>1346</v>
      </c>
      <c r="F1325" t="str">
        <f t="shared" si="73"/>
        <v>Carlton</v>
      </c>
      <c r="G1325" t="str">
        <f t="shared" si="74"/>
        <v>Minnesota</v>
      </c>
      <c r="H1325">
        <v>35386</v>
      </c>
      <c r="I1325">
        <v>35386</v>
      </c>
      <c r="J1325">
        <v>35416</v>
      </c>
      <c r="K1325">
        <v>35477</v>
      </c>
      <c r="L1325">
        <v>35317</v>
      </c>
      <c r="M1325">
        <v>35364</v>
      </c>
      <c r="N1325">
        <v>35457</v>
      </c>
      <c r="O1325">
        <v>35536</v>
      </c>
      <c r="P1325" s="2">
        <v>35738</v>
      </c>
      <c r="Q1325" s="10" t="s">
        <v>3272</v>
      </c>
    </row>
    <row r="1326" spans="1:20" x14ac:dyDescent="0.2">
      <c r="A1326" t="s">
        <v>5793</v>
      </c>
      <c r="B1326">
        <v>27019</v>
      </c>
      <c r="C1326">
        <v>50</v>
      </c>
      <c r="D1326" t="str">
        <f t="shared" si="72"/>
        <v>05000US27019</v>
      </c>
      <c r="E1326" t="s">
        <v>1347</v>
      </c>
      <c r="F1326" t="str">
        <f t="shared" si="73"/>
        <v>Carver</v>
      </c>
      <c r="G1326" t="str">
        <f t="shared" si="74"/>
        <v>Minnesota</v>
      </c>
      <c r="H1326">
        <v>91042</v>
      </c>
      <c r="I1326">
        <v>91086</v>
      </c>
      <c r="J1326">
        <v>91401</v>
      </c>
      <c r="K1326">
        <v>92835</v>
      </c>
      <c r="L1326">
        <v>93896</v>
      </c>
      <c r="M1326">
        <v>95624</v>
      </c>
      <c r="N1326">
        <v>97323</v>
      </c>
      <c r="O1326">
        <v>98610</v>
      </c>
      <c r="P1326" s="2">
        <v>100262</v>
      </c>
      <c r="Q1326" s="10" t="s">
        <v>3272</v>
      </c>
    </row>
    <row r="1327" spans="1:20" x14ac:dyDescent="0.2">
      <c r="A1327" t="s">
        <v>5794</v>
      </c>
      <c r="B1327">
        <v>27021</v>
      </c>
      <c r="C1327">
        <v>50</v>
      </c>
      <c r="D1327" t="str">
        <f t="shared" si="72"/>
        <v>05000US27021</v>
      </c>
      <c r="E1327" t="s">
        <v>1348</v>
      </c>
      <c r="F1327" t="str">
        <f t="shared" si="73"/>
        <v>Cass</v>
      </c>
      <c r="G1327" t="str">
        <f t="shared" si="74"/>
        <v>Minnesota</v>
      </c>
      <c r="H1327">
        <v>28567</v>
      </c>
      <c r="I1327">
        <v>28567</v>
      </c>
      <c r="J1327">
        <v>28650</v>
      </c>
      <c r="K1327">
        <v>28397</v>
      </c>
      <c r="L1327">
        <v>28425</v>
      </c>
      <c r="M1327">
        <v>28525</v>
      </c>
      <c r="N1327">
        <v>28554</v>
      </c>
      <c r="O1327">
        <v>28668</v>
      </c>
      <c r="P1327" s="2">
        <v>28993</v>
      </c>
      <c r="Q1327" s="10" t="s">
        <v>3272</v>
      </c>
    </row>
    <row r="1328" spans="1:20" x14ac:dyDescent="0.2">
      <c r="A1328" t="s">
        <v>5795</v>
      </c>
      <c r="B1328">
        <v>27023</v>
      </c>
      <c r="C1328">
        <v>50</v>
      </c>
      <c r="D1328" t="str">
        <f t="shared" si="72"/>
        <v>05000US27023</v>
      </c>
      <c r="E1328" t="s">
        <v>1349</v>
      </c>
      <c r="F1328" t="str">
        <f t="shared" si="73"/>
        <v>Chippewa</v>
      </c>
      <c r="G1328" t="str">
        <f t="shared" si="74"/>
        <v>Minnesota</v>
      </c>
      <c r="H1328">
        <v>12441</v>
      </c>
      <c r="I1328">
        <v>12441</v>
      </c>
      <c r="J1328">
        <v>12449</v>
      </c>
      <c r="K1328">
        <v>12337</v>
      </c>
      <c r="L1328">
        <v>12155</v>
      </c>
      <c r="M1328">
        <v>12108</v>
      </c>
      <c r="N1328">
        <v>12099</v>
      </c>
      <c r="O1328">
        <v>12134</v>
      </c>
      <c r="P1328" s="2">
        <v>12133</v>
      </c>
      <c r="Q1328" s="10" t="s">
        <v>3272</v>
      </c>
    </row>
    <row r="1329" spans="1:17" x14ac:dyDescent="0.2">
      <c r="A1329" t="s">
        <v>5796</v>
      </c>
      <c r="B1329">
        <v>27025</v>
      </c>
      <c r="C1329">
        <v>50</v>
      </c>
      <c r="D1329" t="str">
        <f t="shared" si="72"/>
        <v>05000US27025</v>
      </c>
      <c r="E1329" t="s">
        <v>1350</v>
      </c>
      <c r="F1329" t="str">
        <f t="shared" si="73"/>
        <v>Chisago</v>
      </c>
      <c r="G1329" t="str">
        <f t="shared" si="74"/>
        <v>Minnesota</v>
      </c>
      <c r="H1329">
        <v>53887</v>
      </c>
      <c r="I1329">
        <v>53887</v>
      </c>
      <c r="J1329">
        <v>53914</v>
      </c>
      <c r="K1329">
        <v>53753</v>
      </c>
      <c r="L1329">
        <v>53490</v>
      </c>
      <c r="M1329">
        <v>53733</v>
      </c>
      <c r="N1329">
        <v>53924</v>
      </c>
      <c r="O1329">
        <v>54308</v>
      </c>
      <c r="P1329" s="2">
        <v>54748</v>
      </c>
      <c r="Q1329" s="10" t="s">
        <v>3272</v>
      </c>
    </row>
    <row r="1330" spans="1:17" x14ac:dyDescent="0.2">
      <c r="A1330" t="s">
        <v>5797</v>
      </c>
      <c r="B1330">
        <v>27027</v>
      </c>
      <c r="C1330">
        <v>50</v>
      </c>
      <c r="D1330" t="str">
        <f t="shared" si="72"/>
        <v>05000US27027</v>
      </c>
      <c r="E1330" t="s">
        <v>1351</v>
      </c>
      <c r="F1330" t="str">
        <f t="shared" si="73"/>
        <v>Clay</v>
      </c>
      <c r="G1330" t="str">
        <f t="shared" si="74"/>
        <v>Minnesota</v>
      </c>
      <c r="H1330">
        <v>58999</v>
      </c>
      <c r="I1330">
        <v>58999</v>
      </c>
      <c r="J1330">
        <v>59148</v>
      </c>
      <c r="K1330">
        <v>59950</v>
      </c>
      <c r="L1330">
        <v>60210</v>
      </c>
      <c r="M1330">
        <v>60588</v>
      </c>
      <c r="N1330">
        <v>61219</v>
      </c>
      <c r="O1330">
        <v>62118</v>
      </c>
      <c r="P1330" s="2">
        <v>62875</v>
      </c>
      <c r="Q1330" s="10" t="s">
        <v>3272</v>
      </c>
    </row>
    <row r="1331" spans="1:17" x14ac:dyDescent="0.2">
      <c r="A1331" t="s">
        <v>5798</v>
      </c>
      <c r="B1331">
        <v>27029</v>
      </c>
      <c r="C1331">
        <v>50</v>
      </c>
      <c r="D1331" t="str">
        <f t="shared" si="72"/>
        <v>05000US27029</v>
      </c>
      <c r="E1331" t="s">
        <v>1352</v>
      </c>
      <c r="F1331" t="str">
        <f t="shared" si="73"/>
        <v>Clearwater</v>
      </c>
      <c r="G1331" t="str">
        <f t="shared" si="74"/>
        <v>Minnesota</v>
      </c>
      <c r="H1331">
        <v>8695</v>
      </c>
      <c r="I1331">
        <v>8695</v>
      </c>
      <c r="J1331">
        <v>8702</v>
      </c>
      <c r="K1331">
        <v>8701</v>
      </c>
      <c r="L1331">
        <v>8670</v>
      </c>
      <c r="M1331">
        <v>8776</v>
      </c>
      <c r="N1331">
        <v>8772</v>
      </c>
      <c r="O1331">
        <v>8775</v>
      </c>
      <c r="P1331" s="2">
        <v>8827</v>
      </c>
      <c r="Q1331" s="10" t="s">
        <v>3272</v>
      </c>
    </row>
    <row r="1332" spans="1:17" x14ac:dyDescent="0.2">
      <c r="A1332" t="s">
        <v>5799</v>
      </c>
      <c r="B1332">
        <v>27031</v>
      </c>
      <c r="C1332">
        <v>50</v>
      </c>
      <c r="D1332" t="str">
        <f t="shared" si="72"/>
        <v>05000US27031</v>
      </c>
      <c r="E1332" t="s">
        <v>1353</v>
      </c>
      <c r="F1332" t="str">
        <f t="shared" si="73"/>
        <v>Cook</v>
      </c>
      <c r="G1332" t="str">
        <f t="shared" si="74"/>
        <v>Minnesota</v>
      </c>
      <c r="H1332">
        <v>5176</v>
      </c>
      <c r="I1332">
        <v>5176</v>
      </c>
      <c r="J1332">
        <v>5163</v>
      </c>
      <c r="K1332">
        <v>5206</v>
      </c>
      <c r="L1332">
        <v>5183</v>
      </c>
      <c r="M1332">
        <v>5176</v>
      </c>
      <c r="N1332">
        <v>5220</v>
      </c>
      <c r="O1332">
        <v>5208</v>
      </c>
      <c r="P1332" s="2">
        <v>5286</v>
      </c>
      <c r="Q1332" s="10" t="s">
        <v>3272</v>
      </c>
    </row>
    <row r="1333" spans="1:17" x14ac:dyDescent="0.2">
      <c r="A1333" t="s">
        <v>5800</v>
      </c>
      <c r="B1333">
        <v>27033</v>
      </c>
      <c r="C1333">
        <v>50</v>
      </c>
      <c r="D1333" t="str">
        <f t="shared" si="72"/>
        <v>05000US27033</v>
      </c>
      <c r="E1333" t="s">
        <v>1354</v>
      </c>
      <c r="F1333" t="str">
        <f t="shared" si="73"/>
        <v>Cottonwood</v>
      </c>
      <c r="G1333" t="str">
        <f t="shared" si="74"/>
        <v>Minnesota</v>
      </c>
      <c r="H1333">
        <v>11687</v>
      </c>
      <c r="I1333">
        <v>11687</v>
      </c>
      <c r="J1333">
        <v>11699</v>
      </c>
      <c r="K1333">
        <v>11745</v>
      </c>
      <c r="L1333">
        <v>11636</v>
      </c>
      <c r="M1333">
        <v>11618</v>
      </c>
      <c r="N1333">
        <v>11556</v>
      </c>
      <c r="O1333">
        <v>11504</v>
      </c>
      <c r="P1333" s="2">
        <v>11470</v>
      </c>
      <c r="Q1333" s="10" t="s">
        <v>3292</v>
      </c>
    </row>
    <row r="1334" spans="1:17" x14ac:dyDescent="0.2">
      <c r="A1334" t="s">
        <v>5801</v>
      </c>
      <c r="B1334">
        <v>27035</v>
      </c>
      <c r="C1334">
        <v>50</v>
      </c>
      <c r="D1334" t="str">
        <f t="shared" si="72"/>
        <v>05000US27035</v>
      </c>
      <c r="E1334" t="s">
        <v>1355</v>
      </c>
      <c r="F1334" t="str">
        <f t="shared" si="73"/>
        <v>Crow Wing</v>
      </c>
      <c r="G1334" t="str">
        <f t="shared" si="74"/>
        <v>Minnesota</v>
      </c>
      <c r="H1334">
        <v>62500</v>
      </c>
      <c r="I1334">
        <v>62500</v>
      </c>
      <c r="J1334">
        <v>62626</v>
      </c>
      <c r="K1334">
        <v>62661</v>
      </c>
      <c r="L1334">
        <v>62866</v>
      </c>
      <c r="M1334">
        <v>63099</v>
      </c>
      <c r="N1334">
        <v>63251</v>
      </c>
      <c r="O1334">
        <v>63451</v>
      </c>
      <c r="P1334" s="2">
        <v>63940</v>
      </c>
      <c r="Q1334" s="10" t="s">
        <v>3272</v>
      </c>
    </row>
    <row r="1335" spans="1:17" x14ac:dyDescent="0.2">
      <c r="A1335" t="s">
        <v>5802</v>
      </c>
      <c r="B1335">
        <v>27037</v>
      </c>
      <c r="C1335">
        <v>50</v>
      </c>
      <c r="D1335" t="str">
        <f t="shared" si="72"/>
        <v>05000US27037</v>
      </c>
      <c r="E1335" t="s">
        <v>1356</v>
      </c>
      <c r="F1335" t="str">
        <f t="shared" si="73"/>
        <v>Dakota</v>
      </c>
      <c r="G1335" t="str">
        <f t="shared" si="74"/>
        <v>Minnesota</v>
      </c>
      <c r="H1335">
        <v>398552</v>
      </c>
      <c r="I1335">
        <v>398581</v>
      </c>
      <c r="J1335">
        <v>399237</v>
      </c>
      <c r="K1335">
        <v>401969</v>
      </c>
      <c r="L1335">
        <v>404893</v>
      </c>
      <c r="M1335">
        <v>408351</v>
      </c>
      <c r="N1335">
        <v>411979</v>
      </c>
      <c r="O1335">
        <v>414299</v>
      </c>
      <c r="P1335" s="2">
        <v>417486</v>
      </c>
      <c r="Q1335" s="10" t="s">
        <v>3272</v>
      </c>
    </row>
    <row r="1336" spans="1:17" x14ac:dyDescent="0.2">
      <c r="A1336" t="s">
        <v>5803</v>
      </c>
      <c r="B1336">
        <v>27039</v>
      </c>
      <c r="C1336">
        <v>50</v>
      </c>
      <c r="D1336" t="str">
        <f t="shared" si="72"/>
        <v>05000US27039</v>
      </c>
      <c r="E1336" t="s">
        <v>1357</v>
      </c>
      <c r="F1336" t="str">
        <f t="shared" si="73"/>
        <v>Dodge</v>
      </c>
      <c r="G1336" t="str">
        <f t="shared" si="74"/>
        <v>Minnesota</v>
      </c>
      <c r="H1336">
        <v>20087</v>
      </c>
      <c r="I1336">
        <v>20087</v>
      </c>
      <c r="J1336">
        <v>20157</v>
      </c>
      <c r="K1336">
        <v>20192</v>
      </c>
      <c r="L1336">
        <v>20248</v>
      </c>
      <c r="M1336">
        <v>20314</v>
      </c>
      <c r="N1336">
        <v>20350</v>
      </c>
      <c r="O1336">
        <v>20381</v>
      </c>
      <c r="P1336" s="2">
        <v>20506</v>
      </c>
      <c r="Q1336" s="10" t="s">
        <v>3292</v>
      </c>
    </row>
    <row r="1337" spans="1:17" x14ac:dyDescent="0.2">
      <c r="A1337" t="s">
        <v>5804</v>
      </c>
      <c r="B1337">
        <v>27041</v>
      </c>
      <c r="C1337">
        <v>50</v>
      </c>
      <c r="D1337" t="str">
        <f t="shared" si="72"/>
        <v>05000US27041</v>
      </c>
      <c r="E1337" t="s">
        <v>1358</v>
      </c>
      <c r="F1337" t="str">
        <f t="shared" si="73"/>
        <v>Douglas</v>
      </c>
      <c r="G1337" t="str">
        <f t="shared" si="74"/>
        <v>Minnesota</v>
      </c>
      <c r="H1337">
        <v>36009</v>
      </c>
      <c r="I1337">
        <v>36009</v>
      </c>
      <c r="J1337">
        <v>35997</v>
      </c>
      <c r="K1337">
        <v>36275</v>
      </c>
      <c r="L1337">
        <v>36446</v>
      </c>
      <c r="M1337">
        <v>36545</v>
      </c>
      <c r="N1337">
        <v>36804</v>
      </c>
      <c r="O1337">
        <v>37057</v>
      </c>
      <c r="P1337" s="2">
        <v>37456</v>
      </c>
      <c r="Q1337" s="10" t="s">
        <v>3272</v>
      </c>
    </row>
    <row r="1338" spans="1:17" x14ac:dyDescent="0.2">
      <c r="A1338" t="s">
        <v>5805</v>
      </c>
      <c r="B1338">
        <v>27043</v>
      </c>
      <c r="C1338">
        <v>50</v>
      </c>
      <c r="D1338" t="str">
        <f t="shared" si="72"/>
        <v>05000US27043</v>
      </c>
      <c r="E1338" t="s">
        <v>1359</v>
      </c>
      <c r="F1338" t="str">
        <f t="shared" si="73"/>
        <v>Faribault</v>
      </c>
      <c r="G1338" t="str">
        <f t="shared" si="74"/>
        <v>Minnesota</v>
      </c>
      <c r="H1338">
        <v>14553</v>
      </c>
      <c r="I1338">
        <v>14553</v>
      </c>
      <c r="J1338">
        <v>14487</v>
      </c>
      <c r="K1338">
        <v>14526</v>
      </c>
      <c r="L1338">
        <v>14250</v>
      </c>
      <c r="M1338">
        <v>14171</v>
      </c>
      <c r="N1338">
        <v>14182</v>
      </c>
      <c r="O1338">
        <v>14057</v>
      </c>
      <c r="P1338" s="2">
        <v>13935</v>
      </c>
      <c r="Q1338" s="10" t="s">
        <v>3292</v>
      </c>
    </row>
    <row r="1339" spans="1:17" x14ac:dyDescent="0.2">
      <c r="A1339" t="s">
        <v>5806</v>
      </c>
      <c r="B1339">
        <v>27045</v>
      </c>
      <c r="C1339">
        <v>50</v>
      </c>
      <c r="D1339" t="str">
        <f t="shared" si="72"/>
        <v>05000US27045</v>
      </c>
      <c r="E1339" t="s">
        <v>1360</v>
      </c>
      <c r="F1339" t="str">
        <f t="shared" si="73"/>
        <v>Fillmore</v>
      </c>
      <c r="G1339" t="str">
        <f t="shared" si="74"/>
        <v>Minnesota</v>
      </c>
      <c r="H1339">
        <v>20866</v>
      </c>
      <c r="I1339">
        <v>20866</v>
      </c>
      <c r="J1339">
        <v>20831</v>
      </c>
      <c r="K1339">
        <v>20879</v>
      </c>
      <c r="L1339">
        <v>20893</v>
      </c>
      <c r="M1339">
        <v>20823</v>
      </c>
      <c r="N1339">
        <v>20835</v>
      </c>
      <c r="O1339">
        <v>20832</v>
      </c>
      <c r="P1339" s="2">
        <v>21003</v>
      </c>
      <c r="Q1339" s="10" t="s">
        <v>3292</v>
      </c>
    </row>
    <row r="1340" spans="1:17" x14ac:dyDescent="0.2">
      <c r="A1340" t="s">
        <v>5807</v>
      </c>
      <c r="B1340">
        <v>27047</v>
      </c>
      <c r="C1340">
        <v>50</v>
      </c>
      <c r="D1340" t="str">
        <f t="shared" si="72"/>
        <v>05000US27047</v>
      </c>
      <c r="E1340" t="s">
        <v>1361</v>
      </c>
      <c r="F1340" t="str">
        <f t="shared" si="73"/>
        <v>Freeborn</v>
      </c>
      <c r="G1340" t="str">
        <f t="shared" si="74"/>
        <v>Minnesota</v>
      </c>
      <c r="H1340">
        <v>31255</v>
      </c>
      <c r="I1340">
        <v>31255</v>
      </c>
      <c r="J1340">
        <v>31210</v>
      </c>
      <c r="K1340">
        <v>31093</v>
      </c>
      <c r="L1340">
        <v>31035</v>
      </c>
      <c r="M1340">
        <v>30936</v>
      </c>
      <c r="N1340">
        <v>30768</v>
      </c>
      <c r="O1340">
        <v>30570</v>
      </c>
      <c r="P1340" s="2">
        <v>30446</v>
      </c>
      <c r="Q1340" s="10" t="s">
        <v>3292</v>
      </c>
    </row>
    <row r="1341" spans="1:17" x14ac:dyDescent="0.2">
      <c r="A1341" t="s">
        <v>5808</v>
      </c>
      <c r="B1341">
        <v>27049</v>
      </c>
      <c r="C1341">
        <v>50</v>
      </c>
      <c r="D1341" t="str">
        <f t="shared" si="72"/>
        <v>05000US27049</v>
      </c>
      <c r="E1341" t="s">
        <v>1362</v>
      </c>
      <c r="F1341" t="str">
        <f t="shared" si="73"/>
        <v>Goodhue</v>
      </c>
      <c r="G1341" t="str">
        <f t="shared" si="74"/>
        <v>Minnesota</v>
      </c>
      <c r="H1341">
        <v>46183</v>
      </c>
      <c r="I1341">
        <v>46182</v>
      </c>
      <c r="J1341">
        <v>46201</v>
      </c>
      <c r="K1341">
        <v>46282</v>
      </c>
      <c r="L1341">
        <v>46399</v>
      </c>
      <c r="M1341">
        <v>46390</v>
      </c>
      <c r="N1341">
        <v>46349</v>
      </c>
      <c r="O1341">
        <v>46438</v>
      </c>
      <c r="P1341" s="2">
        <v>46676</v>
      </c>
      <c r="Q1341" s="10" t="s">
        <v>3292</v>
      </c>
    </row>
    <row r="1342" spans="1:17" x14ac:dyDescent="0.2">
      <c r="A1342" t="s">
        <v>5809</v>
      </c>
      <c r="B1342">
        <v>27051</v>
      </c>
      <c r="C1342">
        <v>50</v>
      </c>
      <c r="D1342" t="str">
        <f t="shared" si="72"/>
        <v>05000US27051</v>
      </c>
      <c r="E1342" t="s">
        <v>1363</v>
      </c>
      <c r="F1342" t="str">
        <f t="shared" si="73"/>
        <v>Grant</v>
      </c>
      <c r="G1342" t="str">
        <f t="shared" si="74"/>
        <v>Minnesota</v>
      </c>
      <c r="H1342">
        <v>6018</v>
      </c>
      <c r="I1342">
        <v>6018</v>
      </c>
      <c r="J1342">
        <v>6004</v>
      </c>
      <c r="K1342">
        <v>6003</v>
      </c>
      <c r="L1342">
        <v>5945</v>
      </c>
      <c r="M1342">
        <v>5982</v>
      </c>
      <c r="N1342">
        <v>5953</v>
      </c>
      <c r="O1342">
        <v>5878</v>
      </c>
      <c r="P1342" s="2">
        <v>5956</v>
      </c>
      <c r="Q1342" s="10" t="s">
        <v>3272</v>
      </c>
    </row>
    <row r="1343" spans="1:17" x14ac:dyDescent="0.2">
      <c r="A1343" t="s">
        <v>5810</v>
      </c>
      <c r="B1343">
        <v>27053</v>
      </c>
      <c r="C1343">
        <v>50</v>
      </c>
      <c r="D1343" t="str">
        <f t="shared" si="72"/>
        <v>05000US27053</v>
      </c>
      <c r="E1343" t="s">
        <v>1364</v>
      </c>
      <c r="F1343" t="str">
        <f t="shared" si="73"/>
        <v>Hennepin</v>
      </c>
      <c r="G1343" t="str">
        <f t="shared" si="74"/>
        <v>Minnesota</v>
      </c>
      <c r="H1343">
        <v>1152425</v>
      </c>
      <c r="I1343">
        <v>1152381</v>
      </c>
      <c r="J1343">
        <v>1154385</v>
      </c>
      <c r="K1343">
        <v>1169416</v>
      </c>
      <c r="L1343">
        <v>1184361</v>
      </c>
      <c r="M1343">
        <v>1198619</v>
      </c>
      <c r="N1343">
        <v>1210404</v>
      </c>
      <c r="O1343">
        <v>1220459</v>
      </c>
      <c r="P1343" s="2">
        <v>1232483</v>
      </c>
      <c r="Q1343" s="10" t="s">
        <v>3272</v>
      </c>
    </row>
    <row r="1344" spans="1:17" x14ac:dyDescent="0.2">
      <c r="A1344" t="s">
        <v>5811</v>
      </c>
      <c r="B1344">
        <v>27055</v>
      </c>
      <c r="C1344">
        <v>50</v>
      </c>
      <c r="D1344" t="str">
        <f t="shared" si="72"/>
        <v>05000US27055</v>
      </c>
      <c r="E1344" t="s">
        <v>1365</v>
      </c>
      <c r="F1344" t="str">
        <f t="shared" si="73"/>
        <v>Houston</v>
      </c>
      <c r="G1344" t="str">
        <f t="shared" si="74"/>
        <v>Minnesota</v>
      </c>
      <c r="H1344">
        <v>19027</v>
      </c>
      <c r="I1344">
        <v>19027</v>
      </c>
      <c r="J1344">
        <v>19001</v>
      </c>
      <c r="K1344">
        <v>18920</v>
      </c>
      <c r="L1344">
        <v>18815</v>
      </c>
      <c r="M1344">
        <v>18818</v>
      </c>
      <c r="N1344">
        <v>18737</v>
      </c>
      <c r="O1344">
        <v>18770</v>
      </c>
      <c r="P1344" s="2">
        <v>18814</v>
      </c>
      <c r="Q1344" s="1" t="s">
        <v>3292</v>
      </c>
    </row>
    <row r="1345" spans="1:17" x14ac:dyDescent="0.2">
      <c r="A1345" t="s">
        <v>5812</v>
      </c>
      <c r="B1345">
        <v>27057</v>
      </c>
      <c r="C1345">
        <v>50</v>
      </c>
      <c r="D1345" t="str">
        <f t="shared" si="72"/>
        <v>05000US27057</v>
      </c>
      <c r="E1345" t="s">
        <v>1366</v>
      </c>
      <c r="F1345" t="str">
        <f t="shared" si="73"/>
        <v>Hubbard</v>
      </c>
      <c r="G1345" t="str">
        <f t="shared" si="74"/>
        <v>Minnesota</v>
      </c>
      <c r="H1345">
        <v>20428</v>
      </c>
      <c r="I1345">
        <v>20428</v>
      </c>
      <c r="J1345">
        <v>20424</v>
      </c>
      <c r="K1345">
        <v>20515</v>
      </c>
      <c r="L1345">
        <v>20472</v>
      </c>
      <c r="M1345">
        <v>20722</v>
      </c>
      <c r="N1345">
        <v>20617</v>
      </c>
      <c r="O1345">
        <v>20671</v>
      </c>
      <c r="P1345" s="2">
        <v>20718</v>
      </c>
      <c r="Q1345" s="10" t="s">
        <v>3272</v>
      </c>
    </row>
    <row r="1346" spans="1:17" x14ac:dyDescent="0.2">
      <c r="A1346" t="s">
        <v>5813</v>
      </c>
      <c r="B1346">
        <v>27059</v>
      </c>
      <c r="C1346">
        <v>50</v>
      </c>
      <c r="D1346" t="str">
        <f t="shared" si="72"/>
        <v>05000US27059</v>
      </c>
      <c r="E1346" t="s">
        <v>1367</v>
      </c>
      <c r="F1346" t="str">
        <f t="shared" si="73"/>
        <v>Isanti</v>
      </c>
      <c r="G1346" t="str">
        <f t="shared" si="74"/>
        <v>Minnesota</v>
      </c>
      <c r="H1346">
        <v>37816</v>
      </c>
      <c r="I1346">
        <v>37810</v>
      </c>
      <c r="J1346">
        <v>37879</v>
      </c>
      <c r="K1346">
        <v>38245</v>
      </c>
      <c r="L1346">
        <v>38242</v>
      </c>
      <c r="M1346">
        <v>38186</v>
      </c>
      <c r="N1346">
        <v>38401</v>
      </c>
      <c r="O1346">
        <v>38453</v>
      </c>
      <c r="P1346" s="2">
        <v>39025</v>
      </c>
      <c r="Q1346" s="10" t="s">
        <v>3272</v>
      </c>
    </row>
    <row r="1347" spans="1:17" x14ac:dyDescent="0.2">
      <c r="A1347" t="s">
        <v>5814</v>
      </c>
      <c r="B1347">
        <v>27061</v>
      </c>
      <c r="C1347">
        <v>50</v>
      </c>
      <c r="D1347" t="str">
        <f t="shared" ref="D1347:D1410" si="75">_xlfn.CONCAT("05000US",TEXT(B1347,"00000"))</f>
        <v>05000US27061</v>
      </c>
      <c r="E1347" t="s">
        <v>1368</v>
      </c>
      <c r="F1347" t="str">
        <f t="shared" si="73"/>
        <v>Itasca</v>
      </c>
      <c r="G1347" t="str">
        <f t="shared" si="74"/>
        <v>Minnesota</v>
      </c>
      <c r="H1347">
        <v>45058</v>
      </c>
      <c r="I1347">
        <v>45058</v>
      </c>
      <c r="J1347">
        <v>45016</v>
      </c>
      <c r="K1347">
        <v>45118</v>
      </c>
      <c r="L1347">
        <v>45231</v>
      </c>
      <c r="M1347">
        <v>45442</v>
      </c>
      <c r="N1347">
        <v>45467</v>
      </c>
      <c r="O1347">
        <v>45397</v>
      </c>
      <c r="P1347" s="2">
        <v>45242</v>
      </c>
      <c r="Q1347" s="10" t="s">
        <v>3272</v>
      </c>
    </row>
    <row r="1348" spans="1:17" x14ac:dyDescent="0.2">
      <c r="A1348" t="s">
        <v>5815</v>
      </c>
      <c r="B1348">
        <v>27063</v>
      </c>
      <c r="C1348">
        <v>50</v>
      </c>
      <c r="D1348" t="str">
        <f t="shared" si="75"/>
        <v>05000US27063</v>
      </c>
      <c r="E1348" t="s">
        <v>1369</v>
      </c>
      <c r="F1348" t="str">
        <f t="shared" ref="F1348:F1411" si="76">MID(MID(E1348,1,FIND(",",E1348)-1),1,FIND(" County",MID(E1348,1,FIND(",",E1348)-1))-1)</f>
        <v>Jackson</v>
      </c>
      <c r="G1348" t="str">
        <f t="shared" ref="G1348:G1411" si="77">MID(E1348,FIND(",",E1348)+2,9999)</f>
        <v>Minnesota</v>
      </c>
      <c r="H1348">
        <v>10266</v>
      </c>
      <c r="I1348">
        <v>10266</v>
      </c>
      <c r="J1348">
        <v>10264</v>
      </c>
      <c r="K1348">
        <v>10191</v>
      </c>
      <c r="L1348">
        <v>10288</v>
      </c>
      <c r="M1348">
        <v>10255</v>
      </c>
      <c r="N1348">
        <v>10246</v>
      </c>
      <c r="O1348">
        <v>10084</v>
      </c>
      <c r="P1348" s="2">
        <v>9944</v>
      </c>
      <c r="Q1348" s="1" t="s">
        <v>3292</v>
      </c>
    </row>
    <row r="1349" spans="1:17" x14ac:dyDescent="0.2">
      <c r="A1349" t="s">
        <v>5816</v>
      </c>
      <c r="B1349">
        <v>27065</v>
      </c>
      <c r="C1349">
        <v>50</v>
      </c>
      <c r="D1349" t="str">
        <f t="shared" si="75"/>
        <v>05000US27065</v>
      </c>
      <c r="E1349" t="s">
        <v>1370</v>
      </c>
      <c r="F1349" t="str">
        <f t="shared" si="76"/>
        <v>Kanabec</v>
      </c>
      <c r="G1349" t="str">
        <f t="shared" si="77"/>
        <v>Minnesota</v>
      </c>
      <c r="H1349">
        <v>16239</v>
      </c>
      <c r="I1349">
        <v>16239</v>
      </c>
      <c r="J1349">
        <v>16224</v>
      </c>
      <c r="K1349">
        <v>16246</v>
      </c>
      <c r="L1349">
        <v>15992</v>
      </c>
      <c r="M1349">
        <v>16011</v>
      </c>
      <c r="N1349">
        <v>15937</v>
      </c>
      <c r="O1349">
        <v>15820</v>
      </c>
      <c r="P1349" s="2">
        <v>15830</v>
      </c>
      <c r="Q1349" s="10" t="s">
        <v>3272</v>
      </c>
    </row>
    <row r="1350" spans="1:17" x14ac:dyDescent="0.2">
      <c r="A1350" t="s">
        <v>5817</v>
      </c>
      <c r="B1350">
        <v>27067</v>
      </c>
      <c r="C1350">
        <v>50</v>
      </c>
      <c r="D1350" t="str">
        <f t="shared" si="75"/>
        <v>05000US27067</v>
      </c>
      <c r="E1350" t="s">
        <v>1371</v>
      </c>
      <c r="F1350" t="str">
        <f t="shared" si="76"/>
        <v>Kandiyohi</v>
      </c>
      <c r="G1350" t="str">
        <f t="shared" si="77"/>
        <v>Minnesota</v>
      </c>
      <c r="H1350">
        <v>42239</v>
      </c>
      <c r="I1350">
        <v>42239</v>
      </c>
      <c r="J1350">
        <v>42247</v>
      </c>
      <c r="K1350">
        <v>42261</v>
      </c>
      <c r="L1350">
        <v>42452</v>
      </c>
      <c r="M1350">
        <v>42546</v>
      </c>
      <c r="N1350">
        <v>42498</v>
      </c>
      <c r="O1350">
        <v>42559</v>
      </c>
      <c r="P1350" s="2">
        <v>42495</v>
      </c>
      <c r="Q1350" s="10" t="s">
        <v>3272</v>
      </c>
    </row>
    <row r="1351" spans="1:17" x14ac:dyDescent="0.2">
      <c r="A1351" t="s">
        <v>5818</v>
      </c>
      <c r="B1351">
        <v>27069</v>
      </c>
      <c r="C1351">
        <v>50</v>
      </c>
      <c r="D1351" t="str">
        <f t="shared" si="75"/>
        <v>05000US27069</v>
      </c>
      <c r="E1351" t="s">
        <v>1372</v>
      </c>
      <c r="F1351" t="str">
        <f t="shared" si="76"/>
        <v>Kittson</v>
      </c>
      <c r="G1351" t="str">
        <f t="shared" si="77"/>
        <v>Minnesota</v>
      </c>
      <c r="H1351">
        <v>4552</v>
      </c>
      <c r="I1351">
        <v>4552</v>
      </c>
      <c r="J1351">
        <v>4544</v>
      </c>
      <c r="K1351">
        <v>4538</v>
      </c>
      <c r="L1351">
        <v>4506</v>
      </c>
      <c r="M1351">
        <v>4490</v>
      </c>
      <c r="N1351">
        <v>4443</v>
      </c>
      <c r="O1351">
        <v>4405</v>
      </c>
      <c r="P1351" s="2">
        <v>4333</v>
      </c>
      <c r="Q1351" s="10" t="s">
        <v>3272</v>
      </c>
    </row>
    <row r="1352" spans="1:17" x14ac:dyDescent="0.2">
      <c r="A1352" t="s">
        <v>5819</v>
      </c>
      <c r="B1352">
        <v>27071</v>
      </c>
      <c r="C1352">
        <v>50</v>
      </c>
      <c r="D1352" t="str">
        <f t="shared" si="75"/>
        <v>05000US27071</v>
      </c>
      <c r="E1352" t="s">
        <v>1373</v>
      </c>
      <c r="F1352" t="str">
        <f t="shared" si="76"/>
        <v>Koochiching</v>
      </c>
      <c r="G1352" t="str">
        <f t="shared" si="77"/>
        <v>Minnesota</v>
      </c>
      <c r="H1352">
        <v>13311</v>
      </c>
      <c r="I1352">
        <v>13311</v>
      </c>
      <c r="J1352">
        <v>13307</v>
      </c>
      <c r="K1352">
        <v>13245</v>
      </c>
      <c r="L1352">
        <v>13190</v>
      </c>
      <c r="M1352">
        <v>13121</v>
      </c>
      <c r="N1352">
        <v>12880</v>
      </c>
      <c r="O1352">
        <v>12829</v>
      </c>
      <c r="P1352" s="2">
        <v>12628</v>
      </c>
      <c r="Q1352" s="10" t="s">
        <v>3272</v>
      </c>
    </row>
    <row r="1353" spans="1:17" x14ac:dyDescent="0.2">
      <c r="A1353" t="s">
        <v>5820</v>
      </c>
      <c r="B1353">
        <v>27073</v>
      </c>
      <c r="C1353">
        <v>50</v>
      </c>
      <c r="D1353" t="str">
        <f t="shared" si="75"/>
        <v>05000US27073</v>
      </c>
      <c r="E1353" t="s">
        <v>1374</v>
      </c>
      <c r="F1353" t="str">
        <f t="shared" si="76"/>
        <v>Lac qui Parle</v>
      </c>
      <c r="G1353" t="str">
        <f t="shared" si="77"/>
        <v>Minnesota</v>
      </c>
      <c r="H1353">
        <v>7259</v>
      </c>
      <c r="I1353">
        <v>7259</v>
      </c>
      <c r="J1353">
        <v>7235</v>
      </c>
      <c r="K1353">
        <v>7233</v>
      </c>
      <c r="L1353">
        <v>7122</v>
      </c>
      <c r="M1353">
        <v>7004</v>
      </c>
      <c r="N1353">
        <v>6887</v>
      </c>
      <c r="O1353">
        <v>6852</v>
      </c>
      <c r="P1353" s="2">
        <v>6715</v>
      </c>
      <c r="Q1353" s="1" t="s">
        <v>3292</v>
      </c>
    </row>
    <row r="1354" spans="1:17" x14ac:dyDescent="0.2">
      <c r="A1354" t="s">
        <v>5821</v>
      </c>
      <c r="B1354">
        <v>27075</v>
      </c>
      <c r="C1354">
        <v>50</v>
      </c>
      <c r="D1354" t="str">
        <f t="shared" si="75"/>
        <v>05000US27075</v>
      </c>
      <c r="E1354" t="s">
        <v>1375</v>
      </c>
      <c r="F1354" t="str">
        <f t="shared" si="76"/>
        <v>Lake</v>
      </c>
      <c r="G1354" t="str">
        <f t="shared" si="77"/>
        <v>Minnesota</v>
      </c>
      <c r="H1354">
        <v>10866</v>
      </c>
      <c r="I1354">
        <v>10866</v>
      </c>
      <c r="J1354">
        <v>10873</v>
      </c>
      <c r="K1354">
        <v>10819</v>
      </c>
      <c r="L1354">
        <v>10844</v>
      </c>
      <c r="M1354">
        <v>10805</v>
      </c>
      <c r="N1354">
        <v>10697</v>
      </c>
      <c r="O1354">
        <v>10636</v>
      </c>
      <c r="P1354" s="2">
        <v>10625</v>
      </c>
      <c r="Q1354" s="10" t="s">
        <v>3272</v>
      </c>
    </row>
    <row r="1355" spans="1:17" x14ac:dyDescent="0.2">
      <c r="A1355" t="s">
        <v>5822</v>
      </c>
      <c r="B1355">
        <v>27077</v>
      </c>
      <c r="C1355">
        <v>50</v>
      </c>
      <c r="D1355" t="str">
        <f t="shared" si="75"/>
        <v>05000US27077</v>
      </c>
      <c r="E1355" t="s">
        <v>1376</v>
      </c>
      <c r="F1355" t="str">
        <f t="shared" si="76"/>
        <v>Lake of the Woods</v>
      </c>
      <c r="G1355" t="str">
        <f t="shared" si="77"/>
        <v>Minnesota</v>
      </c>
      <c r="H1355">
        <v>4045</v>
      </c>
      <c r="I1355">
        <v>4045</v>
      </c>
      <c r="J1355">
        <v>4033</v>
      </c>
      <c r="K1355">
        <v>4013</v>
      </c>
      <c r="L1355">
        <v>3956</v>
      </c>
      <c r="M1355">
        <v>3922</v>
      </c>
      <c r="N1355">
        <v>3907</v>
      </c>
      <c r="O1355">
        <v>3906</v>
      </c>
      <c r="P1355" s="2">
        <v>3814</v>
      </c>
      <c r="Q1355" s="10" t="s">
        <v>3272</v>
      </c>
    </row>
    <row r="1356" spans="1:17" x14ac:dyDescent="0.2">
      <c r="A1356" t="s">
        <v>5823</v>
      </c>
      <c r="B1356">
        <v>27079</v>
      </c>
      <c r="C1356">
        <v>50</v>
      </c>
      <c r="D1356" t="str">
        <f t="shared" si="75"/>
        <v>05000US27079</v>
      </c>
      <c r="E1356" t="s">
        <v>1377</v>
      </c>
      <c r="F1356" t="str">
        <f t="shared" si="76"/>
        <v>Le Sueur</v>
      </c>
      <c r="G1356" t="str">
        <f t="shared" si="77"/>
        <v>Minnesota</v>
      </c>
      <c r="H1356">
        <v>27703</v>
      </c>
      <c r="I1356">
        <v>27703</v>
      </c>
      <c r="J1356">
        <v>27700</v>
      </c>
      <c r="K1356">
        <v>27808</v>
      </c>
      <c r="L1356">
        <v>27643</v>
      </c>
      <c r="M1356">
        <v>27650</v>
      </c>
      <c r="N1356">
        <v>27734</v>
      </c>
      <c r="O1356">
        <v>27630</v>
      </c>
      <c r="P1356" s="2">
        <v>27591</v>
      </c>
      <c r="Q1356" s="1" t="s">
        <v>3292</v>
      </c>
    </row>
    <row r="1357" spans="1:17" x14ac:dyDescent="0.2">
      <c r="A1357" t="s">
        <v>5824</v>
      </c>
      <c r="B1357">
        <v>27081</v>
      </c>
      <c r="C1357">
        <v>50</v>
      </c>
      <c r="D1357" t="str">
        <f t="shared" si="75"/>
        <v>05000US27081</v>
      </c>
      <c r="E1357" t="s">
        <v>1378</v>
      </c>
      <c r="F1357" t="str">
        <f t="shared" si="76"/>
        <v>Lincoln</v>
      </c>
      <c r="G1357" t="str">
        <f t="shared" si="77"/>
        <v>Minnesota</v>
      </c>
      <c r="H1357">
        <v>5896</v>
      </c>
      <c r="I1357">
        <v>5896</v>
      </c>
      <c r="J1357">
        <v>5885</v>
      </c>
      <c r="K1357">
        <v>5857</v>
      </c>
      <c r="L1357">
        <v>5805</v>
      </c>
      <c r="M1357">
        <v>5803</v>
      </c>
      <c r="N1357">
        <v>5805</v>
      </c>
      <c r="O1357">
        <v>5767</v>
      </c>
      <c r="P1357" s="2">
        <v>5783</v>
      </c>
      <c r="Q1357" s="1" t="s">
        <v>3292</v>
      </c>
    </row>
    <row r="1358" spans="1:17" x14ac:dyDescent="0.2">
      <c r="A1358" t="s">
        <v>5825</v>
      </c>
      <c r="B1358">
        <v>27083</v>
      </c>
      <c r="C1358">
        <v>50</v>
      </c>
      <c r="D1358" t="str">
        <f t="shared" si="75"/>
        <v>05000US27083</v>
      </c>
      <c r="E1358" t="s">
        <v>1379</v>
      </c>
      <c r="F1358" t="str">
        <f t="shared" si="76"/>
        <v>Lyon</v>
      </c>
      <c r="G1358" t="str">
        <f t="shared" si="77"/>
        <v>Minnesota</v>
      </c>
      <c r="H1358">
        <v>25857</v>
      </c>
      <c r="I1358">
        <v>25857</v>
      </c>
      <c r="J1358">
        <v>25858</v>
      </c>
      <c r="K1358">
        <v>25815</v>
      </c>
      <c r="L1358">
        <v>25625</v>
      </c>
      <c r="M1358">
        <v>25675</v>
      </c>
      <c r="N1358">
        <v>25681</v>
      </c>
      <c r="O1358">
        <v>25671</v>
      </c>
      <c r="P1358" s="2">
        <v>25699</v>
      </c>
      <c r="Q1358" s="1" t="s">
        <v>3292</v>
      </c>
    </row>
    <row r="1359" spans="1:17" x14ac:dyDescent="0.2">
      <c r="A1359" t="s">
        <v>5826</v>
      </c>
      <c r="B1359">
        <v>27085</v>
      </c>
      <c r="C1359">
        <v>50</v>
      </c>
      <c r="D1359" t="str">
        <f t="shared" si="75"/>
        <v>05000US27085</v>
      </c>
      <c r="E1359" t="s">
        <v>1380</v>
      </c>
      <c r="F1359" t="str">
        <f t="shared" si="76"/>
        <v>McLeod</v>
      </c>
      <c r="G1359" t="str">
        <f t="shared" si="77"/>
        <v>Minnesota</v>
      </c>
      <c r="H1359">
        <v>36651</v>
      </c>
      <c r="I1359">
        <v>36651</v>
      </c>
      <c r="J1359">
        <v>36607</v>
      </c>
      <c r="K1359">
        <v>36420</v>
      </c>
      <c r="L1359">
        <v>36013</v>
      </c>
      <c r="M1359">
        <v>35977</v>
      </c>
      <c r="N1359">
        <v>35881</v>
      </c>
      <c r="O1359">
        <v>35919</v>
      </c>
      <c r="P1359" s="2">
        <v>35842</v>
      </c>
      <c r="Q1359" s="1" t="s">
        <v>3292</v>
      </c>
    </row>
    <row r="1360" spans="1:17" x14ac:dyDescent="0.2">
      <c r="A1360" t="s">
        <v>5827</v>
      </c>
      <c r="B1360">
        <v>27087</v>
      </c>
      <c r="C1360">
        <v>50</v>
      </c>
      <c r="D1360" t="str">
        <f t="shared" si="75"/>
        <v>05000US27087</v>
      </c>
      <c r="E1360" t="s">
        <v>1381</v>
      </c>
      <c r="F1360" t="str">
        <f t="shared" si="76"/>
        <v>Mahnomen</v>
      </c>
      <c r="G1360" t="str">
        <f t="shared" si="77"/>
        <v>Minnesota</v>
      </c>
      <c r="H1360">
        <v>5413</v>
      </c>
      <c r="I1360">
        <v>5413</v>
      </c>
      <c r="J1360">
        <v>5425</v>
      </c>
      <c r="K1360">
        <v>5490</v>
      </c>
      <c r="L1360">
        <v>5515</v>
      </c>
      <c r="M1360">
        <v>5482</v>
      </c>
      <c r="N1360">
        <v>5507</v>
      </c>
      <c r="O1360">
        <v>5430</v>
      </c>
      <c r="P1360" s="2">
        <v>5465</v>
      </c>
      <c r="Q1360" s="10" t="s">
        <v>3272</v>
      </c>
    </row>
    <row r="1361" spans="1:17" x14ac:dyDescent="0.2">
      <c r="A1361" t="s">
        <v>5828</v>
      </c>
      <c r="B1361">
        <v>27089</v>
      </c>
      <c r="C1361">
        <v>50</v>
      </c>
      <c r="D1361" t="str">
        <f t="shared" si="75"/>
        <v>05000US27089</v>
      </c>
      <c r="E1361" t="s">
        <v>1382</v>
      </c>
      <c r="F1361" t="str">
        <f t="shared" si="76"/>
        <v>Marshall</v>
      </c>
      <c r="G1361" t="str">
        <f t="shared" si="77"/>
        <v>Minnesota</v>
      </c>
      <c r="H1361">
        <v>9439</v>
      </c>
      <c r="I1361">
        <v>9439</v>
      </c>
      <c r="J1361">
        <v>9437</v>
      </c>
      <c r="K1361">
        <v>9473</v>
      </c>
      <c r="L1361">
        <v>9468</v>
      </c>
      <c r="M1361">
        <v>9437</v>
      </c>
      <c r="N1361">
        <v>9410</v>
      </c>
      <c r="O1361">
        <v>9388</v>
      </c>
      <c r="P1361" s="2">
        <v>9324</v>
      </c>
      <c r="Q1361" s="10" t="s">
        <v>3272</v>
      </c>
    </row>
    <row r="1362" spans="1:17" x14ac:dyDescent="0.2">
      <c r="A1362" t="s">
        <v>5829</v>
      </c>
      <c r="B1362">
        <v>27091</v>
      </c>
      <c r="C1362">
        <v>50</v>
      </c>
      <c r="D1362" t="str">
        <f t="shared" si="75"/>
        <v>05000US27091</v>
      </c>
      <c r="E1362" t="s">
        <v>1383</v>
      </c>
      <c r="F1362" t="str">
        <f t="shared" si="76"/>
        <v>Martin</v>
      </c>
      <c r="G1362" t="str">
        <f t="shared" si="77"/>
        <v>Minnesota</v>
      </c>
      <c r="H1362">
        <v>20840</v>
      </c>
      <c r="I1362">
        <v>20840</v>
      </c>
      <c r="J1362">
        <v>20819</v>
      </c>
      <c r="K1362">
        <v>20628</v>
      </c>
      <c r="L1362">
        <v>20476</v>
      </c>
      <c r="M1362">
        <v>20422</v>
      </c>
      <c r="N1362">
        <v>20228</v>
      </c>
      <c r="O1362">
        <v>20010</v>
      </c>
      <c r="P1362" s="2">
        <v>19829</v>
      </c>
      <c r="Q1362" s="1" t="s">
        <v>3292</v>
      </c>
    </row>
    <row r="1363" spans="1:17" x14ac:dyDescent="0.2">
      <c r="A1363" t="s">
        <v>5830</v>
      </c>
      <c r="B1363">
        <v>27093</v>
      </c>
      <c r="C1363">
        <v>50</v>
      </c>
      <c r="D1363" t="str">
        <f t="shared" si="75"/>
        <v>05000US27093</v>
      </c>
      <c r="E1363" t="s">
        <v>1384</v>
      </c>
      <c r="F1363" t="str">
        <f t="shared" si="76"/>
        <v>Meeker</v>
      </c>
      <c r="G1363" t="str">
        <f t="shared" si="77"/>
        <v>Minnesota</v>
      </c>
      <c r="H1363">
        <v>23300</v>
      </c>
      <c r="I1363">
        <v>23300</v>
      </c>
      <c r="J1363">
        <v>23323</v>
      </c>
      <c r="K1363">
        <v>23216</v>
      </c>
      <c r="L1363">
        <v>23057</v>
      </c>
      <c r="M1363">
        <v>23098</v>
      </c>
      <c r="N1363">
        <v>23128</v>
      </c>
      <c r="O1363">
        <v>23075</v>
      </c>
      <c r="P1363" s="2">
        <v>23110</v>
      </c>
      <c r="Q1363" s="10" t="s">
        <v>3272</v>
      </c>
    </row>
    <row r="1364" spans="1:17" x14ac:dyDescent="0.2">
      <c r="A1364" t="s">
        <v>5831</v>
      </c>
      <c r="B1364">
        <v>27095</v>
      </c>
      <c r="C1364">
        <v>50</v>
      </c>
      <c r="D1364" t="str">
        <f t="shared" si="75"/>
        <v>05000US27095</v>
      </c>
      <c r="E1364" t="s">
        <v>1385</v>
      </c>
      <c r="F1364" t="str">
        <f t="shared" si="76"/>
        <v>Mille Lacs</v>
      </c>
      <c r="G1364" t="str">
        <f t="shared" si="77"/>
        <v>Minnesota</v>
      </c>
      <c r="H1364">
        <v>26097</v>
      </c>
      <c r="I1364">
        <v>26097</v>
      </c>
      <c r="J1364">
        <v>26094</v>
      </c>
      <c r="K1364">
        <v>25883</v>
      </c>
      <c r="L1364">
        <v>25727</v>
      </c>
      <c r="M1364">
        <v>25824</v>
      </c>
      <c r="N1364">
        <v>25781</v>
      </c>
      <c r="O1364">
        <v>25743</v>
      </c>
      <c r="P1364" s="2">
        <v>25866</v>
      </c>
      <c r="Q1364" s="10" t="s">
        <v>3272</v>
      </c>
    </row>
    <row r="1365" spans="1:17" x14ac:dyDescent="0.2">
      <c r="A1365" t="s">
        <v>5832</v>
      </c>
      <c r="B1365">
        <v>27097</v>
      </c>
      <c r="C1365">
        <v>50</v>
      </c>
      <c r="D1365" t="str">
        <f t="shared" si="75"/>
        <v>05000US27097</v>
      </c>
      <c r="E1365" t="s">
        <v>1386</v>
      </c>
      <c r="F1365" t="str">
        <f t="shared" si="76"/>
        <v>Morrison</v>
      </c>
      <c r="G1365" t="str">
        <f t="shared" si="77"/>
        <v>Minnesota</v>
      </c>
      <c r="H1365">
        <v>33198</v>
      </c>
      <c r="I1365">
        <v>33198</v>
      </c>
      <c r="J1365">
        <v>33230</v>
      </c>
      <c r="K1365">
        <v>33245</v>
      </c>
      <c r="L1365">
        <v>33085</v>
      </c>
      <c r="M1365">
        <v>32831</v>
      </c>
      <c r="N1365">
        <v>32786</v>
      </c>
      <c r="O1365">
        <v>32725</v>
      </c>
      <c r="P1365" s="2">
        <v>32821</v>
      </c>
      <c r="Q1365" s="10" t="s">
        <v>3272</v>
      </c>
    </row>
    <row r="1366" spans="1:17" x14ac:dyDescent="0.2">
      <c r="A1366" t="s">
        <v>5833</v>
      </c>
      <c r="B1366">
        <v>27099</v>
      </c>
      <c r="C1366">
        <v>50</v>
      </c>
      <c r="D1366" t="str">
        <f t="shared" si="75"/>
        <v>05000US27099</v>
      </c>
      <c r="E1366" t="s">
        <v>1387</v>
      </c>
      <c r="F1366" t="str">
        <f t="shared" si="76"/>
        <v>Mower</v>
      </c>
      <c r="G1366" t="str">
        <f t="shared" si="77"/>
        <v>Minnesota</v>
      </c>
      <c r="H1366">
        <v>39163</v>
      </c>
      <c r="I1366">
        <v>39163</v>
      </c>
      <c r="J1366">
        <v>39188</v>
      </c>
      <c r="K1366">
        <v>39275</v>
      </c>
      <c r="L1366">
        <v>39332</v>
      </c>
      <c r="M1366">
        <v>39262</v>
      </c>
      <c r="N1366">
        <v>39266</v>
      </c>
      <c r="O1366">
        <v>39215</v>
      </c>
      <c r="P1366" s="2">
        <v>39163</v>
      </c>
      <c r="Q1366" s="1" t="s">
        <v>3292</v>
      </c>
    </row>
    <row r="1367" spans="1:17" x14ac:dyDescent="0.2">
      <c r="A1367" t="s">
        <v>5834</v>
      </c>
      <c r="B1367">
        <v>27101</v>
      </c>
      <c r="C1367">
        <v>50</v>
      </c>
      <c r="D1367" t="str">
        <f t="shared" si="75"/>
        <v>05000US27101</v>
      </c>
      <c r="E1367" t="s">
        <v>1388</v>
      </c>
      <c r="F1367" t="str">
        <f t="shared" si="76"/>
        <v>Murray</v>
      </c>
      <c r="G1367" t="str">
        <f t="shared" si="77"/>
        <v>Minnesota</v>
      </c>
      <c r="H1367">
        <v>8725</v>
      </c>
      <c r="I1367">
        <v>8725</v>
      </c>
      <c r="J1367">
        <v>8692</v>
      </c>
      <c r="K1367">
        <v>8659</v>
      </c>
      <c r="L1367">
        <v>8588</v>
      </c>
      <c r="M1367">
        <v>8544</v>
      </c>
      <c r="N1367">
        <v>8443</v>
      </c>
      <c r="O1367">
        <v>8412</v>
      </c>
      <c r="P1367" s="2">
        <v>8329</v>
      </c>
      <c r="Q1367" s="1" t="s">
        <v>3292</v>
      </c>
    </row>
    <row r="1368" spans="1:17" x14ac:dyDescent="0.2">
      <c r="A1368" t="s">
        <v>5835</v>
      </c>
      <c r="B1368">
        <v>27103</v>
      </c>
      <c r="C1368">
        <v>50</v>
      </c>
      <c r="D1368" t="str">
        <f t="shared" si="75"/>
        <v>05000US27103</v>
      </c>
      <c r="E1368" t="s">
        <v>1389</v>
      </c>
      <c r="F1368" t="str">
        <f t="shared" si="76"/>
        <v>Nicollet</v>
      </c>
      <c r="G1368" t="str">
        <f t="shared" si="77"/>
        <v>Minnesota</v>
      </c>
      <c r="H1368">
        <v>32727</v>
      </c>
      <c r="I1368">
        <v>32727</v>
      </c>
      <c r="J1368">
        <v>32747</v>
      </c>
      <c r="K1368">
        <v>32964</v>
      </c>
      <c r="L1368">
        <v>32960</v>
      </c>
      <c r="M1368">
        <v>32926</v>
      </c>
      <c r="N1368">
        <v>33267</v>
      </c>
      <c r="O1368">
        <v>33401</v>
      </c>
      <c r="P1368" s="2">
        <v>33575</v>
      </c>
      <c r="Q1368" s="1" t="s">
        <v>3292</v>
      </c>
    </row>
    <row r="1369" spans="1:17" x14ac:dyDescent="0.2">
      <c r="A1369" t="s">
        <v>5836</v>
      </c>
      <c r="B1369">
        <v>27105</v>
      </c>
      <c r="C1369">
        <v>50</v>
      </c>
      <c r="D1369" t="str">
        <f t="shared" si="75"/>
        <v>05000US27105</v>
      </c>
      <c r="E1369" t="s">
        <v>1390</v>
      </c>
      <c r="F1369" t="str">
        <f t="shared" si="76"/>
        <v>Nobles</v>
      </c>
      <c r="G1369" t="str">
        <f t="shared" si="77"/>
        <v>Minnesota</v>
      </c>
      <c r="H1369">
        <v>21378</v>
      </c>
      <c r="I1369">
        <v>21378</v>
      </c>
      <c r="J1369">
        <v>21396</v>
      </c>
      <c r="K1369">
        <v>21587</v>
      </c>
      <c r="L1369">
        <v>21708</v>
      </c>
      <c r="M1369">
        <v>21750</v>
      </c>
      <c r="N1369">
        <v>21622</v>
      </c>
      <c r="O1369">
        <v>21717</v>
      </c>
      <c r="P1369" s="2">
        <v>21848</v>
      </c>
      <c r="Q1369" s="1" t="s">
        <v>3292</v>
      </c>
    </row>
    <row r="1370" spans="1:17" x14ac:dyDescent="0.2">
      <c r="A1370" t="s">
        <v>5837</v>
      </c>
      <c r="B1370">
        <v>27107</v>
      </c>
      <c r="C1370">
        <v>50</v>
      </c>
      <c r="D1370" t="str">
        <f t="shared" si="75"/>
        <v>05000US27107</v>
      </c>
      <c r="E1370" t="s">
        <v>1391</v>
      </c>
      <c r="F1370" t="str">
        <f t="shared" si="76"/>
        <v>Norman</v>
      </c>
      <c r="G1370" t="str">
        <f t="shared" si="77"/>
        <v>Minnesota</v>
      </c>
      <c r="H1370">
        <v>6852</v>
      </c>
      <c r="I1370">
        <v>6852</v>
      </c>
      <c r="J1370">
        <v>6849</v>
      </c>
      <c r="K1370">
        <v>6847</v>
      </c>
      <c r="L1370">
        <v>6645</v>
      </c>
      <c r="M1370">
        <v>6659</v>
      </c>
      <c r="N1370">
        <v>6637</v>
      </c>
      <c r="O1370">
        <v>6672</v>
      </c>
      <c r="P1370" s="2">
        <v>6579</v>
      </c>
      <c r="Q1370" s="10" t="s">
        <v>3272</v>
      </c>
    </row>
    <row r="1371" spans="1:17" x14ac:dyDescent="0.2">
      <c r="A1371" t="s">
        <v>5838</v>
      </c>
      <c r="B1371">
        <v>27109</v>
      </c>
      <c r="C1371">
        <v>50</v>
      </c>
      <c r="D1371" t="str">
        <f t="shared" si="75"/>
        <v>05000US27109</v>
      </c>
      <c r="E1371" t="s">
        <v>1392</v>
      </c>
      <c r="F1371" t="str">
        <f t="shared" si="76"/>
        <v>Olmsted</v>
      </c>
      <c r="G1371" t="str">
        <f t="shared" si="77"/>
        <v>Minnesota</v>
      </c>
      <c r="H1371">
        <v>144248</v>
      </c>
      <c r="I1371">
        <v>144260</v>
      </c>
      <c r="J1371">
        <v>144527</v>
      </c>
      <c r="K1371">
        <v>145932</v>
      </c>
      <c r="L1371">
        <v>147066</v>
      </c>
      <c r="M1371">
        <v>149033</v>
      </c>
      <c r="N1371">
        <v>150068</v>
      </c>
      <c r="O1371">
        <v>151251</v>
      </c>
      <c r="P1371" s="2">
        <v>153102</v>
      </c>
      <c r="Q1371" s="1" t="s">
        <v>3292</v>
      </c>
    </row>
    <row r="1372" spans="1:17" x14ac:dyDescent="0.2">
      <c r="A1372" t="s">
        <v>5839</v>
      </c>
      <c r="B1372">
        <v>27111</v>
      </c>
      <c r="C1372">
        <v>50</v>
      </c>
      <c r="D1372" t="str">
        <f t="shared" si="75"/>
        <v>05000US27111</v>
      </c>
      <c r="E1372" t="s">
        <v>1393</v>
      </c>
      <c r="F1372" t="str">
        <f t="shared" si="76"/>
        <v>Otter Tail</v>
      </c>
      <c r="G1372" t="str">
        <f t="shared" si="77"/>
        <v>Minnesota</v>
      </c>
      <c r="H1372">
        <v>57303</v>
      </c>
      <c r="I1372">
        <v>57303</v>
      </c>
      <c r="J1372">
        <v>57283</v>
      </c>
      <c r="K1372">
        <v>57357</v>
      </c>
      <c r="L1372">
        <v>57339</v>
      </c>
      <c r="M1372">
        <v>57611</v>
      </c>
      <c r="N1372">
        <v>57659</v>
      </c>
      <c r="O1372">
        <v>57774</v>
      </c>
      <c r="P1372" s="2">
        <v>58085</v>
      </c>
      <c r="Q1372" s="10" t="s">
        <v>3272</v>
      </c>
    </row>
    <row r="1373" spans="1:17" x14ac:dyDescent="0.2">
      <c r="A1373" t="s">
        <v>5840</v>
      </c>
      <c r="B1373">
        <v>27113</v>
      </c>
      <c r="C1373">
        <v>50</v>
      </c>
      <c r="D1373" t="str">
        <f t="shared" si="75"/>
        <v>05000US27113</v>
      </c>
      <c r="E1373" t="s">
        <v>1394</v>
      </c>
      <c r="F1373" t="str">
        <f t="shared" si="76"/>
        <v>Pennington</v>
      </c>
      <c r="G1373" t="str">
        <f t="shared" si="77"/>
        <v>Minnesota</v>
      </c>
      <c r="H1373">
        <v>13930</v>
      </c>
      <c r="I1373">
        <v>13930</v>
      </c>
      <c r="J1373">
        <v>13962</v>
      </c>
      <c r="K1373">
        <v>14046</v>
      </c>
      <c r="L1373">
        <v>14091</v>
      </c>
      <c r="M1373">
        <v>14120</v>
      </c>
      <c r="N1373">
        <v>14082</v>
      </c>
      <c r="O1373">
        <v>14253</v>
      </c>
      <c r="P1373" s="2">
        <v>14235</v>
      </c>
      <c r="Q1373" s="10" t="s">
        <v>3272</v>
      </c>
    </row>
    <row r="1374" spans="1:17" x14ac:dyDescent="0.2">
      <c r="A1374" t="s">
        <v>5841</v>
      </c>
      <c r="B1374">
        <v>27115</v>
      </c>
      <c r="C1374">
        <v>50</v>
      </c>
      <c r="D1374" t="str">
        <f t="shared" si="75"/>
        <v>05000US27115</v>
      </c>
      <c r="E1374" t="s">
        <v>1395</v>
      </c>
      <c r="F1374" t="str">
        <f t="shared" si="76"/>
        <v>Pine</v>
      </c>
      <c r="G1374" t="str">
        <f t="shared" si="77"/>
        <v>Minnesota</v>
      </c>
      <c r="H1374">
        <v>29750</v>
      </c>
      <c r="I1374">
        <v>29750</v>
      </c>
      <c r="J1374">
        <v>29722</v>
      </c>
      <c r="K1374">
        <v>29625</v>
      </c>
      <c r="L1374">
        <v>29218</v>
      </c>
      <c r="M1374">
        <v>29081</v>
      </c>
      <c r="N1374">
        <v>29118</v>
      </c>
      <c r="O1374">
        <v>29046</v>
      </c>
      <c r="P1374" s="2">
        <v>28874</v>
      </c>
      <c r="Q1374" s="10" t="s">
        <v>3272</v>
      </c>
    </row>
    <row r="1375" spans="1:17" x14ac:dyDescent="0.2">
      <c r="A1375" t="s">
        <v>5842</v>
      </c>
      <c r="B1375">
        <v>27117</v>
      </c>
      <c r="C1375">
        <v>50</v>
      </c>
      <c r="D1375" t="str">
        <f t="shared" si="75"/>
        <v>05000US27117</v>
      </c>
      <c r="E1375" t="s">
        <v>1396</v>
      </c>
      <c r="F1375" t="str">
        <f t="shared" si="76"/>
        <v>Pipestone</v>
      </c>
      <c r="G1375" t="str">
        <f t="shared" si="77"/>
        <v>Minnesota</v>
      </c>
      <c r="H1375">
        <v>9596</v>
      </c>
      <c r="I1375">
        <v>9596</v>
      </c>
      <c r="J1375">
        <v>9593</v>
      </c>
      <c r="K1375">
        <v>9527</v>
      </c>
      <c r="L1375">
        <v>9380</v>
      </c>
      <c r="M1375">
        <v>9288</v>
      </c>
      <c r="N1375">
        <v>9293</v>
      </c>
      <c r="O1375">
        <v>9262</v>
      </c>
      <c r="P1375" s="2">
        <v>9202</v>
      </c>
      <c r="Q1375" s="1" t="s">
        <v>3292</v>
      </c>
    </row>
    <row r="1376" spans="1:17" x14ac:dyDescent="0.2">
      <c r="A1376" t="s">
        <v>5843</v>
      </c>
      <c r="B1376">
        <v>27119</v>
      </c>
      <c r="C1376">
        <v>50</v>
      </c>
      <c r="D1376" t="str">
        <f t="shared" si="75"/>
        <v>05000US27119</v>
      </c>
      <c r="E1376" t="s">
        <v>1397</v>
      </c>
      <c r="F1376" t="str">
        <f t="shared" si="76"/>
        <v>Polk</v>
      </c>
      <c r="G1376" t="str">
        <f t="shared" si="77"/>
        <v>Minnesota</v>
      </c>
      <c r="H1376">
        <v>31600</v>
      </c>
      <c r="I1376">
        <v>31600</v>
      </c>
      <c r="J1376">
        <v>31629</v>
      </c>
      <c r="K1376">
        <v>31548</v>
      </c>
      <c r="L1376">
        <v>31492</v>
      </c>
      <c r="M1376">
        <v>31649</v>
      </c>
      <c r="N1376">
        <v>31471</v>
      </c>
      <c r="O1376">
        <v>31480</v>
      </c>
      <c r="P1376" s="2">
        <v>31660</v>
      </c>
      <c r="Q1376" s="10" t="s">
        <v>3272</v>
      </c>
    </row>
    <row r="1377" spans="1:17" x14ac:dyDescent="0.2">
      <c r="A1377" t="s">
        <v>5844</v>
      </c>
      <c r="B1377">
        <v>27121</v>
      </c>
      <c r="C1377">
        <v>50</v>
      </c>
      <c r="D1377" t="str">
        <f t="shared" si="75"/>
        <v>05000US27121</v>
      </c>
      <c r="E1377" t="s">
        <v>1398</v>
      </c>
      <c r="F1377" t="str">
        <f t="shared" si="76"/>
        <v>Pope</v>
      </c>
      <c r="G1377" t="str">
        <f t="shared" si="77"/>
        <v>Minnesota</v>
      </c>
      <c r="H1377">
        <v>10995</v>
      </c>
      <c r="I1377">
        <v>10995</v>
      </c>
      <c r="J1377">
        <v>10964</v>
      </c>
      <c r="K1377">
        <v>10923</v>
      </c>
      <c r="L1377">
        <v>10929</v>
      </c>
      <c r="M1377">
        <v>10921</v>
      </c>
      <c r="N1377">
        <v>10949</v>
      </c>
      <c r="O1377">
        <v>11029</v>
      </c>
      <c r="P1377" s="2">
        <v>11049</v>
      </c>
      <c r="Q1377" s="10" t="s">
        <v>3272</v>
      </c>
    </row>
    <row r="1378" spans="1:17" x14ac:dyDescent="0.2">
      <c r="A1378" t="s">
        <v>5845</v>
      </c>
      <c r="B1378">
        <v>27123</v>
      </c>
      <c r="C1378">
        <v>50</v>
      </c>
      <c r="D1378" t="str">
        <f t="shared" si="75"/>
        <v>05000US27123</v>
      </c>
      <c r="E1378" t="s">
        <v>1399</v>
      </c>
      <c r="F1378" t="str">
        <f t="shared" si="76"/>
        <v>Ramsey</v>
      </c>
      <c r="G1378" t="str">
        <f t="shared" si="77"/>
        <v>Minnesota</v>
      </c>
      <c r="H1378">
        <v>508640</v>
      </c>
      <c r="I1378">
        <v>508639</v>
      </c>
      <c r="J1378">
        <v>509490</v>
      </c>
      <c r="K1378">
        <v>515954</v>
      </c>
      <c r="L1378">
        <v>521142</v>
      </c>
      <c r="M1378">
        <v>527378</v>
      </c>
      <c r="N1378">
        <v>532402</v>
      </c>
      <c r="O1378">
        <v>536071</v>
      </c>
      <c r="P1378" s="2">
        <v>540649</v>
      </c>
      <c r="Q1378" s="10" t="s">
        <v>3272</v>
      </c>
    </row>
    <row r="1379" spans="1:17" x14ac:dyDescent="0.2">
      <c r="A1379" t="s">
        <v>5846</v>
      </c>
      <c r="B1379">
        <v>27125</v>
      </c>
      <c r="C1379">
        <v>50</v>
      </c>
      <c r="D1379" t="str">
        <f t="shared" si="75"/>
        <v>05000US27125</v>
      </c>
      <c r="E1379" t="s">
        <v>1400</v>
      </c>
      <c r="F1379" t="str">
        <f t="shared" si="76"/>
        <v>Red Lake</v>
      </c>
      <c r="G1379" t="str">
        <f t="shared" si="77"/>
        <v>Minnesota</v>
      </c>
      <c r="H1379">
        <v>4089</v>
      </c>
      <c r="I1379">
        <v>4089</v>
      </c>
      <c r="J1379">
        <v>4076</v>
      </c>
      <c r="K1379">
        <v>4107</v>
      </c>
      <c r="L1379">
        <v>4083</v>
      </c>
      <c r="M1379">
        <v>4055</v>
      </c>
      <c r="N1379">
        <v>4016</v>
      </c>
      <c r="O1379">
        <v>4049</v>
      </c>
      <c r="P1379" s="2">
        <v>4007</v>
      </c>
      <c r="Q1379" s="10" t="s">
        <v>3272</v>
      </c>
    </row>
    <row r="1380" spans="1:17" x14ac:dyDescent="0.2">
      <c r="A1380" t="s">
        <v>5847</v>
      </c>
      <c r="B1380">
        <v>27127</v>
      </c>
      <c r="C1380">
        <v>50</v>
      </c>
      <c r="D1380" t="str">
        <f t="shared" si="75"/>
        <v>05000US27127</v>
      </c>
      <c r="E1380" t="s">
        <v>1401</v>
      </c>
      <c r="F1380" t="str">
        <f t="shared" si="76"/>
        <v>Redwood</v>
      </c>
      <c r="G1380" t="str">
        <f t="shared" si="77"/>
        <v>Minnesota</v>
      </c>
      <c r="H1380">
        <v>16059</v>
      </c>
      <c r="I1380">
        <v>16059</v>
      </c>
      <c r="J1380">
        <v>16047</v>
      </c>
      <c r="K1380">
        <v>16084</v>
      </c>
      <c r="L1380">
        <v>15877</v>
      </c>
      <c r="M1380">
        <v>15723</v>
      </c>
      <c r="N1380">
        <v>15542</v>
      </c>
      <c r="O1380">
        <v>15484</v>
      </c>
      <c r="P1380" s="2">
        <v>15263</v>
      </c>
      <c r="Q1380" s="1" t="s">
        <v>3292</v>
      </c>
    </row>
    <row r="1381" spans="1:17" x14ac:dyDescent="0.2">
      <c r="A1381" t="s">
        <v>5848</v>
      </c>
      <c r="B1381">
        <v>27129</v>
      </c>
      <c r="C1381">
        <v>50</v>
      </c>
      <c r="D1381" t="str">
        <f t="shared" si="75"/>
        <v>05000US27129</v>
      </c>
      <c r="E1381" t="s">
        <v>1402</v>
      </c>
      <c r="F1381" t="str">
        <f t="shared" si="76"/>
        <v>Renville</v>
      </c>
      <c r="G1381" t="str">
        <f t="shared" si="77"/>
        <v>Minnesota</v>
      </c>
      <c r="H1381">
        <v>15730</v>
      </c>
      <c r="I1381">
        <v>15730</v>
      </c>
      <c r="J1381">
        <v>15683</v>
      </c>
      <c r="K1381">
        <v>15457</v>
      </c>
      <c r="L1381">
        <v>15348</v>
      </c>
      <c r="M1381">
        <v>15121</v>
      </c>
      <c r="N1381">
        <v>14983</v>
      </c>
      <c r="O1381">
        <v>14861</v>
      </c>
      <c r="P1381" s="2">
        <v>14660</v>
      </c>
      <c r="Q1381" s="1" t="s">
        <v>3292</v>
      </c>
    </row>
    <row r="1382" spans="1:17" x14ac:dyDescent="0.2">
      <c r="A1382" t="s">
        <v>5849</v>
      </c>
      <c r="B1382">
        <v>27131</v>
      </c>
      <c r="C1382">
        <v>50</v>
      </c>
      <c r="D1382" t="str">
        <f t="shared" si="75"/>
        <v>05000US27131</v>
      </c>
      <c r="E1382" t="s">
        <v>1403</v>
      </c>
      <c r="F1382" t="str">
        <f t="shared" si="76"/>
        <v>Rice</v>
      </c>
      <c r="G1382" t="str">
        <f t="shared" si="77"/>
        <v>Minnesota</v>
      </c>
      <c r="H1382">
        <v>64142</v>
      </c>
      <c r="I1382">
        <v>64142</v>
      </c>
      <c r="J1382">
        <v>64241</v>
      </c>
      <c r="K1382">
        <v>64907</v>
      </c>
      <c r="L1382">
        <v>64885</v>
      </c>
      <c r="M1382">
        <v>64757</v>
      </c>
      <c r="N1382">
        <v>65040</v>
      </c>
      <c r="O1382">
        <v>65278</v>
      </c>
      <c r="P1382" s="2">
        <v>65622</v>
      </c>
      <c r="Q1382" s="1" t="s">
        <v>3292</v>
      </c>
    </row>
    <row r="1383" spans="1:17" x14ac:dyDescent="0.2">
      <c r="A1383" t="s">
        <v>5850</v>
      </c>
      <c r="B1383">
        <v>27133</v>
      </c>
      <c r="C1383">
        <v>50</v>
      </c>
      <c r="D1383" t="str">
        <f t="shared" si="75"/>
        <v>05000US27133</v>
      </c>
      <c r="E1383" t="s">
        <v>1404</v>
      </c>
      <c r="F1383" t="str">
        <f t="shared" si="76"/>
        <v>Rock</v>
      </c>
      <c r="G1383" t="str">
        <f t="shared" si="77"/>
        <v>Minnesota</v>
      </c>
      <c r="H1383">
        <v>9687</v>
      </c>
      <c r="I1383">
        <v>9687</v>
      </c>
      <c r="J1383">
        <v>9664</v>
      </c>
      <c r="K1383">
        <v>9635</v>
      </c>
      <c r="L1383">
        <v>9559</v>
      </c>
      <c r="M1383">
        <v>9522</v>
      </c>
      <c r="N1383">
        <v>9519</v>
      </c>
      <c r="O1383">
        <v>9608</v>
      </c>
      <c r="P1383" s="2">
        <v>9564</v>
      </c>
      <c r="Q1383" s="1" t="s">
        <v>3292</v>
      </c>
    </row>
    <row r="1384" spans="1:17" x14ac:dyDescent="0.2">
      <c r="A1384" t="s">
        <v>5851</v>
      </c>
      <c r="B1384">
        <v>27135</v>
      </c>
      <c r="C1384">
        <v>50</v>
      </c>
      <c r="D1384" t="str">
        <f t="shared" si="75"/>
        <v>05000US27135</v>
      </c>
      <c r="E1384" t="s">
        <v>1405</v>
      </c>
      <c r="F1384" t="str">
        <f t="shared" si="76"/>
        <v>Roseau</v>
      </c>
      <c r="G1384" t="str">
        <f t="shared" si="77"/>
        <v>Minnesota</v>
      </c>
      <c r="H1384">
        <v>15629</v>
      </c>
      <c r="I1384">
        <v>15629</v>
      </c>
      <c r="J1384">
        <v>15571</v>
      </c>
      <c r="K1384">
        <v>15523</v>
      </c>
      <c r="L1384">
        <v>15503</v>
      </c>
      <c r="M1384">
        <v>15523</v>
      </c>
      <c r="N1384">
        <v>15712</v>
      </c>
      <c r="O1384">
        <v>15679</v>
      </c>
      <c r="P1384" s="2">
        <v>15626</v>
      </c>
      <c r="Q1384" s="10" t="s">
        <v>3272</v>
      </c>
    </row>
    <row r="1385" spans="1:17" x14ac:dyDescent="0.2">
      <c r="A1385" t="s">
        <v>5852</v>
      </c>
      <c r="B1385">
        <v>27137</v>
      </c>
      <c r="C1385">
        <v>50</v>
      </c>
      <c r="D1385" t="str">
        <f t="shared" si="75"/>
        <v>05000US27137</v>
      </c>
      <c r="E1385" t="s">
        <v>1406</v>
      </c>
      <c r="F1385" t="str">
        <f t="shared" si="76"/>
        <v>St. Louis</v>
      </c>
      <c r="G1385" t="str">
        <f t="shared" si="77"/>
        <v>Minnesota</v>
      </c>
      <c r="H1385">
        <v>200226</v>
      </c>
      <c r="I1385">
        <v>200226</v>
      </c>
      <c r="J1385">
        <v>200161</v>
      </c>
      <c r="K1385">
        <v>200323</v>
      </c>
      <c r="L1385">
        <v>200351</v>
      </c>
      <c r="M1385">
        <v>200526</v>
      </c>
      <c r="N1385">
        <v>200685</v>
      </c>
      <c r="O1385">
        <v>200222</v>
      </c>
      <c r="P1385" s="2">
        <v>199980</v>
      </c>
      <c r="Q1385" s="10" t="s">
        <v>3272</v>
      </c>
    </row>
    <row r="1386" spans="1:17" x14ac:dyDescent="0.2">
      <c r="A1386" t="s">
        <v>5853</v>
      </c>
      <c r="B1386">
        <v>27139</v>
      </c>
      <c r="C1386">
        <v>50</v>
      </c>
      <c r="D1386" t="str">
        <f t="shared" si="75"/>
        <v>05000US27139</v>
      </c>
      <c r="E1386" t="s">
        <v>1407</v>
      </c>
      <c r="F1386" t="str">
        <f t="shared" si="76"/>
        <v>Scott</v>
      </c>
      <c r="G1386" t="str">
        <f t="shared" si="77"/>
        <v>Minnesota</v>
      </c>
      <c r="H1386">
        <v>129928</v>
      </c>
      <c r="I1386">
        <v>129910</v>
      </c>
      <c r="J1386">
        <v>130518</v>
      </c>
      <c r="K1386">
        <v>132636</v>
      </c>
      <c r="L1386">
        <v>135233</v>
      </c>
      <c r="M1386">
        <v>137481</v>
      </c>
      <c r="N1386">
        <v>139443</v>
      </c>
      <c r="O1386">
        <v>141613</v>
      </c>
      <c r="P1386" s="2">
        <v>143680</v>
      </c>
      <c r="Q1386" s="10" t="s">
        <v>3272</v>
      </c>
    </row>
    <row r="1387" spans="1:17" x14ac:dyDescent="0.2">
      <c r="A1387" t="s">
        <v>5854</v>
      </c>
      <c r="B1387">
        <v>27141</v>
      </c>
      <c r="C1387">
        <v>50</v>
      </c>
      <c r="D1387" t="str">
        <f t="shared" si="75"/>
        <v>05000US27141</v>
      </c>
      <c r="E1387" t="s">
        <v>1408</v>
      </c>
      <c r="F1387" t="str">
        <f t="shared" si="76"/>
        <v>Sherburne</v>
      </c>
      <c r="G1387" t="str">
        <f t="shared" si="77"/>
        <v>Minnesota</v>
      </c>
      <c r="H1387">
        <v>88499</v>
      </c>
      <c r="I1387">
        <v>88492</v>
      </c>
      <c r="J1387">
        <v>88798</v>
      </c>
      <c r="K1387">
        <v>89266</v>
      </c>
      <c r="L1387">
        <v>89518</v>
      </c>
      <c r="M1387">
        <v>90184</v>
      </c>
      <c r="N1387">
        <v>91088</v>
      </c>
      <c r="O1387">
        <v>91623</v>
      </c>
      <c r="P1387" s="2">
        <v>93528</v>
      </c>
      <c r="Q1387" s="10" t="s">
        <v>3272</v>
      </c>
    </row>
    <row r="1388" spans="1:17" x14ac:dyDescent="0.2">
      <c r="A1388" t="s">
        <v>5855</v>
      </c>
      <c r="B1388">
        <v>27143</v>
      </c>
      <c r="C1388">
        <v>50</v>
      </c>
      <c r="D1388" t="str">
        <f t="shared" si="75"/>
        <v>05000US27143</v>
      </c>
      <c r="E1388" t="s">
        <v>1409</v>
      </c>
      <c r="F1388" t="str">
        <f t="shared" si="76"/>
        <v>Sibley</v>
      </c>
      <c r="G1388" t="str">
        <f t="shared" si="77"/>
        <v>Minnesota</v>
      </c>
      <c r="H1388">
        <v>15226</v>
      </c>
      <c r="I1388">
        <v>15226</v>
      </c>
      <c r="J1388">
        <v>15232</v>
      </c>
      <c r="K1388">
        <v>15184</v>
      </c>
      <c r="L1388">
        <v>15114</v>
      </c>
      <c r="M1388">
        <v>15057</v>
      </c>
      <c r="N1388">
        <v>14912</v>
      </c>
      <c r="O1388">
        <v>14877</v>
      </c>
      <c r="P1388" s="2">
        <v>14827</v>
      </c>
      <c r="Q1388" s="1" t="s">
        <v>3292</v>
      </c>
    </row>
    <row r="1389" spans="1:17" x14ac:dyDescent="0.2">
      <c r="A1389" t="s">
        <v>5856</v>
      </c>
      <c r="B1389">
        <v>27145</v>
      </c>
      <c r="C1389">
        <v>50</v>
      </c>
      <c r="D1389" t="str">
        <f t="shared" si="75"/>
        <v>05000US27145</v>
      </c>
      <c r="E1389" t="s">
        <v>1410</v>
      </c>
      <c r="F1389" t="str">
        <f t="shared" si="76"/>
        <v>Stearns</v>
      </c>
      <c r="G1389" t="str">
        <f t="shared" si="77"/>
        <v>Minnesota</v>
      </c>
      <c r="H1389">
        <v>150642</v>
      </c>
      <c r="I1389">
        <v>150642</v>
      </c>
      <c r="J1389">
        <v>150749</v>
      </c>
      <c r="K1389">
        <v>151310</v>
      </c>
      <c r="L1389">
        <v>151812</v>
      </c>
      <c r="M1389">
        <v>152397</v>
      </c>
      <c r="N1389">
        <v>153485</v>
      </c>
      <c r="O1389">
        <v>154957</v>
      </c>
      <c r="P1389" s="2">
        <v>155652</v>
      </c>
      <c r="Q1389" s="10" t="s">
        <v>3272</v>
      </c>
    </row>
    <row r="1390" spans="1:17" x14ac:dyDescent="0.2">
      <c r="A1390" t="s">
        <v>5857</v>
      </c>
      <c r="B1390">
        <v>27147</v>
      </c>
      <c r="C1390">
        <v>50</v>
      </c>
      <c r="D1390" t="str">
        <f t="shared" si="75"/>
        <v>05000US27147</v>
      </c>
      <c r="E1390" t="s">
        <v>1411</v>
      </c>
      <c r="F1390" t="str">
        <f t="shared" si="76"/>
        <v>Steele</v>
      </c>
      <c r="G1390" t="str">
        <f t="shared" si="77"/>
        <v>Minnesota</v>
      </c>
      <c r="H1390">
        <v>36576</v>
      </c>
      <c r="I1390">
        <v>36576</v>
      </c>
      <c r="J1390">
        <v>36504</v>
      </c>
      <c r="K1390">
        <v>36562</v>
      </c>
      <c r="L1390">
        <v>36295</v>
      </c>
      <c r="M1390">
        <v>36375</v>
      </c>
      <c r="N1390">
        <v>36547</v>
      </c>
      <c r="O1390">
        <v>36683</v>
      </c>
      <c r="P1390" s="2">
        <v>36805</v>
      </c>
      <c r="Q1390" s="1" t="s">
        <v>3292</v>
      </c>
    </row>
    <row r="1391" spans="1:17" x14ac:dyDescent="0.2">
      <c r="A1391" t="s">
        <v>5858</v>
      </c>
      <c r="B1391">
        <v>27149</v>
      </c>
      <c r="C1391">
        <v>50</v>
      </c>
      <c r="D1391" t="str">
        <f t="shared" si="75"/>
        <v>05000US27149</v>
      </c>
      <c r="E1391" t="s">
        <v>1412</v>
      </c>
      <c r="F1391" t="str">
        <f t="shared" si="76"/>
        <v>Stevens</v>
      </c>
      <c r="G1391" t="str">
        <f t="shared" si="77"/>
        <v>Minnesota</v>
      </c>
      <c r="H1391">
        <v>9726</v>
      </c>
      <c r="I1391">
        <v>9726</v>
      </c>
      <c r="J1391">
        <v>9715</v>
      </c>
      <c r="K1391">
        <v>9726</v>
      </c>
      <c r="L1391">
        <v>9738</v>
      </c>
      <c r="M1391">
        <v>9755</v>
      </c>
      <c r="N1391">
        <v>9831</v>
      </c>
      <c r="O1391">
        <v>9791</v>
      </c>
      <c r="P1391" s="2">
        <v>9693</v>
      </c>
      <c r="Q1391" s="10" t="s">
        <v>3272</v>
      </c>
    </row>
    <row r="1392" spans="1:17" x14ac:dyDescent="0.2">
      <c r="A1392" t="s">
        <v>5859</v>
      </c>
      <c r="B1392">
        <v>27151</v>
      </c>
      <c r="C1392">
        <v>50</v>
      </c>
      <c r="D1392" t="str">
        <f t="shared" si="75"/>
        <v>05000US27151</v>
      </c>
      <c r="E1392" t="s">
        <v>1413</v>
      </c>
      <c r="F1392" t="str">
        <f t="shared" si="76"/>
        <v>Swift</v>
      </c>
      <c r="G1392" t="str">
        <f t="shared" si="77"/>
        <v>Minnesota</v>
      </c>
      <c r="H1392">
        <v>9783</v>
      </c>
      <c r="I1392">
        <v>9783</v>
      </c>
      <c r="J1392">
        <v>9753</v>
      </c>
      <c r="K1392">
        <v>9686</v>
      </c>
      <c r="L1392">
        <v>9618</v>
      </c>
      <c r="M1392">
        <v>9549</v>
      </c>
      <c r="N1392">
        <v>9474</v>
      </c>
      <c r="O1392">
        <v>9354</v>
      </c>
      <c r="P1392" s="2">
        <v>9419</v>
      </c>
      <c r="Q1392" s="10" t="s">
        <v>3272</v>
      </c>
    </row>
    <row r="1393" spans="1:20" x14ac:dyDescent="0.2">
      <c r="A1393" t="s">
        <v>5860</v>
      </c>
      <c r="B1393">
        <v>27153</v>
      </c>
      <c r="C1393">
        <v>50</v>
      </c>
      <c r="D1393" t="str">
        <f t="shared" si="75"/>
        <v>05000US27153</v>
      </c>
      <c r="E1393" t="s">
        <v>1414</v>
      </c>
      <c r="F1393" t="str">
        <f t="shared" si="76"/>
        <v>Todd</v>
      </c>
      <c r="G1393" t="str">
        <f t="shared" si="77"/>
        <v>Minnesota</v>
      </c>
      <c r="H1393">
        <v>24895</v>
      </c>
      <c r="I1393">
        <v>24895</v>
      </c>
      <c r="J1393">
        <v>24876</v>
      </c>
      <c r="K1393">
        <v>24833</v>
      </c>
      <c r="L1393">
        <v>24547</v>
      </c>
      <c r="M1393">
        <v>24427</v>
      </c>
      <c r="N1393">
        <v>24246</v>
      </c>
      <c r="O1393">
        <v>24220</v>
      </c>
      <c r="P1393" s="2">
        <v>24233</v>
      </c>
      <c r="Q1393" s="10" t="s">
        <v>3272</v>
      </c>
    </row>
    <row r="1394" spans="1:20" x14ac:dyDescent="0.2">
      <c r="A1394" t="s">
        <v>5861</v>
      </c>
      <c r="B1394">
        <v>27155</v>
      </c>
      <c r="C1394">
        <v>50</v>
      </c>
      <c r="D1394" t="str">
        <f t="shared" si="75"/>
        <v>05000US27155</v>
      </c>
      <c r="E1394" t="s">
        <v>1415</v>
      </c>
      <c r="F1394" t="str">
        <f t="shared" si="76"/>
        <v>Traverse</v>
      </c>
      <c r="G1394" t="str">
        <f t="shared" si="77"/>
        <v>Minnesota</v>
      </c>
      <c r="H1394">
        <v>3558</v>
      </c>
      <c r="I1394">
        <v>3558</v>
      </c>
      <c r="J1394">
        <v>3541</v>
      </c>
      <c r="K1394">
        <v>3514</v>
      </c>
      <c r="L1394">
        <v>3426</v>
      </c>
      <c r="M1394">
        <v>3413</v>
      </c>
      <c r="N1394">
        <v>3390</v>
      </c>
      <c r="O1394">
        <v>3398</v>
      </c>
      <c r="P1394" s="2">
        <v>3356</v>
      </c>
      <c r="Q1394" s="10" t="s">
        <v>3272</v>
      </c>
    </row>
    <row r="1395" spans="1:20" x14ac:dyDescent="0.2">
      <c r="A1395" t="s">
        <v>5862</v>
      </c>
      <c r="B1395">
        <v>27157</v>
      </c>
      <c r="C1395">
        <v>50</v>
      </c>
      <c r="D1395" t="str">
        <f t="shared" si="75"/>
        <v>05000US27157</v>
      </c>
      <c r="E1395" t="s">
        <v>1416</v>
      </c>
      <c r="F1395" t="str">
        <f t="shared" si="76"/>
        <v>Wabasha</v>
      </c>
      <c r="G1395" t="str">
        <f t="shared" si="77"/>
        <v>Minnesota</v>
      </c>
      <c r="H1395">
        <v>21676</v>
      </c>
      <c r="I1395">
        <v>21664</v>
      </c>
      <c r="J1395">
        <v>21663</v>
      </c>
      <c r="K1395">
        <v>21528</v>
      </c>
      <c r="L1395">
        <v>21396</v>
      </c>
      <c r="M1395">
        <v>21414</v>
      </c>
      <c r="N1395">
        <v>21309</v>
      </c>
      <c r="O1395">
        <v>21243</v>
      </c>
      <c r="P1395" s="2">
        <v>21273</v>
      </c>
      <c r="Q1395" s="1" t="s">
        <v>3292</v>
      </c>
    </row>
    <row r="1396" spans="1:20" x14ac:dyDescent="0.2">
      <c r="A1396" t="s">
        <v>5863</v>
      </c>
      <c r="B1396">
        <v>27159</v>
      </c>
      <c r="C1396">
        <v>50</v>
      </c>
      <c r="D1396" t="str">
        <f t="shared" si="75"/>
        <v>05000US27159</v>
      </c>
      <c r="E1396" t="s">
        <v>1417</v>
      </c>
      <c r="F1396" t="str">
        <f t="shared" si="76"/>
        <v>Wadena</v>
      </c>
      <c r="G1396" t="str">
        <f t="shared" si="77"/>
        <v>Minnesota</v>
      </c>
      <c r="H1396">
        <v>13843</v>
      </c>
      <c r="I1396">
        <v>13843</v>
      </c>
      <c r="J1396">
        <v>13842</v>
      </c>
      <c r="K1396">
        <v>13709</v>
      </c>
      <c r="L1396">
        <v>13690</v>
      </c>
      <c r="M1396">
        <v>13758</v>
      </c>
      <c r="N1396">
        <v>13729</v>
      </c>
      <c r="O1396">
        <v>13838</v>
      </c>
      <c r="P1396" s="2">
        <v>13761</v>
      </c>
      <c r="Q1396" s="10" t="s">
        <v>3272</v>
      </c>
    </row>
    <row r="1397" spans="1:20" x14ac:dyDescent="0.2">
      <c r="A1397" t="s">
        <v>5864</v>
      </c>
      <c r="B1397">
        <v>27161</v>
      </c>
      <c r="C1397">
        <v>50</v>
      </c>
      <c r="D1397" t="str">
        <f t="shared" si="75"/>
        <v>05000US27161</v>
      </c>
      <c r="E1397" t="s">
        <v>1418</v>
      </c>
      <c r="F1397" t="str">
        <f t="shared" si="76"/>
        <v>Waseca</v>
      </c>
      <c r="G1397" t="str">
        <f t="shared" si="77"/>
        <v>Minnesota</v>
      </c>
      <c r="H1397">
        <v>19136</v>
      </c>
      <c r="I1397">
        <v>19136</v>
      </c>
      <c r="J1397">
        <v>19138</v>
      </c>
      <c r="K1397">
        <v>19175</v>
      </c>
      <c r="L1397">
        <v>19199</v>
      </c>
      <c r="M1397">
        <v>19081</v>
      </c>
      <c r="N1397">
        <v>18977</v>
      </c>
      <c r="O1397">
        <v>19001</v>
      </c>
      <c r="P1397" s="2">
        <v>18911</v>
      </c>
      <c r="Q1397" s="1" t="s">
        <v>3292</v>
      </c>
    </row>
    <row r="1398" spans="1:20" x14ac:dyDescent="0.2">
      <c r="A1398" t="s">
        <v>5865</v>
      </c>
      <c r="B1398">
        <v>27163</v>
      </c>
      <c r="C1398">
        <v>50</v>
      </c>
      <c r="D1398" t="str">
        <f t="shared" si="75"/>
        <v>05000US27163</v>
      </c>
      <c r="E1398" t="s">
        <v>1419</v>
      </c>
      <c r="F1398" t="str">
        <f t="shared" si="76"/>
        <v>Washington</v>
      </c>
      <c r="G1398" t="str">
        <f t="shared" si="77"/>
        <v>Minnesota</v>
      </c>
      <c r="H1398">
        <v>238136</v>
      </c>
      <c r="I1398">
        <v>238128</v>
      </c>
      <c r="J1398">
        <v>238992</v>
      </c>
      <c r="K1398">
        <v>241559</v>
      </c>
      <c r="L1398">
        <v>244011</v>
      </c>
      <c r="M1398">
        <v>246470</v>
      </c>
      <c r="N1398">
        <v>249026</v>
      </c>
      <c r="O1398">
        <v>251103</v>
      </c>
      <c r="P1398" s="2">
        <v>253117</v>
      </c>
      <c r="Q1398" s="10" t="s">
        <v>3272</v>
      </c>
    </row>
    <row r="1399" spans="1:20" x14ac:dyDescent="0.2">
      <c r="A1399" t="s">
        <v>5866</v>
      </c>
      <c r="B1399">
        <v>27165</v>
      </c>
      <c r="C1399">
        <v>50</v>
      </c>
      <c r="D1399" t="str">
        <f t="shared" si="75"/>
        <v>05000US27165</v>
      </c>
      <c r="E1399" t="s">
        <v>1420</v>
      </c>
      <c r="F1399" t="str">
        <f t="shared" si="76"/>
        <v>Watonwan</v>
      </c>
      <c r="G1399" t="str">
        <f t="shared" si="77"/>
        <v>Minnesota</v>
      </c>
      <c r="H1399">
        <v>11211</v>
      </c>
      <c r="I1399">
        <v>11211</v>
      </c>
      <c r="J1399">
        <v>11197</v>
      </c>
      <c r="K1399">
        <v>11175</v>
      </c>
      <c r="L1399">
        <v>11121</v>
      </c>
      <c r="M1399">
        <v>11049</v>
      </c>
      <c r="N1399">
        <v>10951</v>
      </c>
      <c r="O1399">
        <v>10950</v>
      </c>
      <c r="P1399" s="2">
        <v>10908</v>
      </c>
      <c r="Q1399" s="1" t="s">
        <v>3292</v>
      </c>
    </row>
    <row r="1400" spans="1:20" x14ac:dyDescent="0.2">
      <c r="A1400" t="s">
        <v>5867</v>
      </c>
      <c r="B1400">
        <v>27167</v>
      </c>
      <c r="C1400">
        <v>50</v>
      </c>
      <c r="D1400" t="str">
        <f t="shared" si="75"/>
        <v>05000US27167</v>
      </c>
      <c r="E1400" t="s">
        <v>1421</v>
      </c>
      <c r="F1400" t="str">
        <f t="shared" si="76"/>
        <v>Wilkin</v>
      </c>
      <c r="G1400" t="str">
        <f t="shared" si="77"/>
        <v>Minnesota</v>
      </c>
      <c r="H1400">
        <v>6576</v>
      </c>
      <c r="I1400">
        <v>6576</v>
      </c>
      <c r="J1400">
        <v>6577</v>
      </c>
      <c r="K1400">
        <v>6583</v>
      </c>
      <c r="L1400">
        <v>6616</v>
      </c>
      <c r="M1400">
        <v>6539</v>
      </c>
      <c r="N1400">
        <v>6490</v>
      </c>
      <c r="O1400">
        <v>6392</v>
      </c>
      <c r="P1400" s="2">
        <v>6358</v>
      </c>
      <c r="Q1400" s="10" t="s">
        <v>3272</v>
      </c>
    </row>
    <row r="1401" spans="1:20" x14ac:dyDescent="0.2">
      <c r="A1401" t="s">
        <v>5868</v>
      </c>
      <c r="B1401">
        <v>27169</v>
      </c>
      <c r="C1401">
        <v>50</v>
      </c>
      <c r="D1401" t="str">
        <f t="shared" si="75"/>
        <v>05000US27169</v>
      </c>
      <c r="E1401" t="s">
        <v>1422</v>
      </c>
      <c r="F1401" t="str">
        <f t="shared" si="76"/>
        <v>Winona</v>
      </c>
      <c r="G1401" t="str">
        <f t="shared" si="77"/>
        <v>Minnesota</v>
      </c>
      <c r="H1401">
        <v>51461</v>
      </c>
      <c r="I1401">
        <v>51461</v>
      </c>
      <c r="J1401">
        <v>51419</v>
      </c>
      <c r="K1401">
        <v>51363</v>
      </c>
      <c r="L1401">
        <v>51368</v>
      </c>
      <c r="M1401">
        <v>51346</v>
      </c>
      <c r="N1401">
        <v>51125</v>
      </c>
      <c r="O1401">
        <v>50939</v>
      </c>
      <c r="P1401" s="2">
        <v>50948</v>
      </c>
      <c r="Q1401" s="1" t="s">
        <v>3292</v>
      </c>
    </row>
    <row r="1402" spans="1:20" x14ac:dyDescent="0.2">
      <c r="A1402" t="s">
        <v>5869</v>
      </c>
      <c r="B1402">
        <v>27171</v>
      </c>
      <c r="C1402">
        <v>50</v>
      </c>
      <c r="D1402" t="str">
        <f t="shared" si="75"/>
        <v>05000US27171</v>
      </c>
      <c r="E1402" t="s">
        <v>1423</v>
      </c>
      <c r="F1402" t="str">
        <f t="shared" si="76"/>
        <v>Wright</v>
      </c>
      <c r="G1402" t="str">
        <f t="shared" si="77"/>
        <v>Minnesota</v>
      </c>
      <c r="H1402">
        <v>124700</v>
      </c>
      <c r="I1402">
        <v>124697</v>
      </c>
      <c r="J1402">
        <v>125132</v>
      </c>
      <c r="K1402">
        <v>126352</v>
      </c>
      <c r="L1402">
        <v>127377</v>
      </c>
      <c r="M1402">
        <v>128396</v>
      </c>
      <c r="N1402">
        <v>130030</v>
      </c>
      <c r="O1402">
        <v>131255</v>
      </c>
      <c r="P1402" s="2">
        <v>132550</v>
      </c>
      <c r="Q1402" s="10" t="s">
        <v>3272</v>
      </c>
    </row>
    <row r="1403" spans="1:20" x14ac:dyDescent="0.2">
      <c r="A1403" t="s">
        <v>5870</v>
      </c>
      <c r="B1403">
        <v>27173</v>
      </c>
      <c r="C1403">
        <v>50</v>
      </c>
      <c r="D1403" t="str">
        <f t="shared" si="75"/>
        <v>05000US27173</v>
      </c>
      <c r="E1403" t="s">
        <v>1424</v>
      </c>
      <c r="F1403" t="str">
        <f t="shared" si="76"/>
        <v>Yellow Medicine</v>
      </c>
      <c r="G1403" t="str">
        <f t="shared" si="77"/>
        <v>Minnesota</v>
      </c>
      <c r="H1403">
        <v>10438</v>
      </c>
      <c r="I1403">
        <v>10438</v>
      </c>
      <c r="J1403">
        <v>10426</v>
      </c>
      <c r="K1403">
        <v>10294</v>
      </c>
      <c r="L1403">
        <v>10180</v>
      </c>
      <c r="M1403">
        <v>10129</v>
      </c>
      <c r="N1403">
        <v>10045</v>
      </c>
      <c r="O1403">
        <v>9899</v>
      </c>
      <c r="P1403" s="2">
        <v>9935</v>
      </c>
      <c r="Q1403" s="1" t="s">
        <v>3292</v>
      </c>
    </row>
    <row r="1404" spans="1:20" x14ac:dyDescent="0.2">
      <c r="A1404" t="s">
        <v>5871</v>
      </c>
      <c r="B1404">
        <v>28001</v>
      </c>
      <c r="C1404">
        <v>50</v>
      </c>
      <c r="D1404" t="str">
        <f t="shared" si="75"/>
        <v>05000US28001</v>
      </c>
      <c r="E1404" t="s">
        <v>1425</v>
      </c>
      <c r="F1404" t="str">
        <f t="shared" si="76"/>
        <v>Adams</v>
      </c>
      <c r="G1404" t="str">
        <f t="shared" si="77"/>
        <v>Mississippi</v>
      </c>
      <c r="H1404">
        <v>32297</v>
      </c>
      <c r="I1404">
        <v>32297</v>
      </c>
      <c r="J1404">
        <v>32558</v>
      </c>
      <c r="K1404">
        <v>32411</v>
      </c>
      <c r="L1404">
        <v>32180</v>
      </c>
      <c r="M1404">
        <v>32104</v>
      </c>
      <c r="N1404">
        <v>31913</v>
      </c>
      <c r="O1404">
        <v>31292</v>
      </c>
      <c r="P1404" s="2">
        <v>31248</v>
      </c>
      <c r="Q1404" s="10" t="s">
        <v>3310</v>
      </c>
      <c r="S1404" s="2"/>
      <c r="T1404" s="2"/>
    </row>
    <row r="1405" spans="1:20" x14ac:dyDescent="0.2">
      <c r="A1405" t="s">
        <v>5872</v>
      </c>
      <c r="B1405">
        <v>28003</v>
      </c>
      <c r="C1405">
        <v>50</v>
      </c>
      <c r="D1405" t="str">
        <f t="shared" si="75"/>
        <v>05000US28003</v>
      </c>
      <c r="E1405" t="s">
        <v>1426</v>
      </c>
      <c r="F1405" t="str">
        <f t="shared" si="76"/>
        <v>Alcorn</v>
      </c>
      <c r="G1405" t="str">
        <f t="shared" si="77"/>
        <v>Mississippi</v>
      </c>
      <c r="H1405">
        <v>37057</v>
      </c>
      <c r="I1405">
        <v>37057</v>
      </c>
      <c r="J1405">
        <v>37106</v>
      </c>
      <c r="K1405">
        <v>37309</v>
      </c>
      <c r="L1405">
        <v>37243</v>
      </c>
      <c r="M1405">
        <v>37341</v>
      </c>
      <c r="N1405">
        <v>37325</v>
      </c>
      <c r="O1405">
        <v>37331</v>
      </c>
      <c r="P1405" s="2">
        <v>37304</v>
      </c>
      <c r="Q1405" s="1" t="s">
        <v>3326</v>
      </c>
      <c r="S1405" s="2"/>
      <c r="T1405" s="2"/>
    </row>
    <row r="1406" spans="1:20" x14ac:dyDescent="0.2">
      <c r="A1406" t="s">
        <v>5873</v>
      </c>
      <c r="B1406">
        <v>28005</v>
      </c>
      <c r="C1406">
        <v>50</v>
      </c>
      <c r="D1406" t="str">
        <f t="shared" si="75"/>
        <v>05000US28005</v>
      </c>
      <c r="E1406" t="s">
        <v>1427</v>
      </c>
      <c r="F1406" t="str">
        <f t="shared" si="76"/>
        <v>Amite</v>
      </c>
      <c r="G1406" t="str">
        <f t="shared" si="77"/>
        <v>Mississippi</v>
      </c>
      <c r="H1406">
        <v>13131</v>
      </c>
      <c r="I1406">
        <v>13128</v>
      </c>
      <c r="J1406">
        <v>13113</v>
      </c>
      <c r="K1406">
        <v>13172</v>
      </c>
      <c r="L1406">
        <v>12964</v>
      </c>
      <c r="M1406">
        <v>12865</v>
      </c>
      <c r="N1406">
        <v>12607</v>
      </c>
      <c r="O1406">
        <v>12565</v>
      </c>
      <c r="P1406" s="2">
        <v>12458</v>
      </c>
      <c r="Q1406" s="10" t="s">
        <v>3310</v>
      </c>
      <c r="S1406" s="2"/>
      <c r="T1406" s="2"/>
    </row>
    <row r="1407" spans="1:20" x14ac:dyDescent="0.2">
      <c r="A1407" t="s">
        <v>5874</v>
      </c>
      <c r="B1407">
        <v>28007</v>
      </c>
      <c r="C1407">
        <v>50</v>
      </c>
      <c r="D1407" t="str">
        <f t="shared" si="75"/>
        <v>05000US28007</v>
      </c>
      <c r="E1407" t="s">
        <v>1428</v>
      </c>
      <c r="F1407" t="str">
        <f t="shared" si="76"/>
        <v>Attala</v>
      </c>
      <c r="G1407" t="str">
        <f t="shared" si="77"/>
        <v>Mississippi</v>
      </c>
      <c r="H1407">
        <v>19564</v>
      </c>
      <c r="I1407">
        <v>19564</v>
      </c>
      <c r="J1407">
        <v>19539</v>
      </c>
      <c r="K1407">
        <v>19318</v>
      </c>
      <c r="L1407">
        <v>19105</v>
      </c>
      <c r="M1407">
        <v>19301</v>
      </c>
      <c r="N1407">
        <v>19088</v>
      </c>
      <c r="O1407">
        <v>18995</v>
      </c>
      <c r="P1407" s="2">
        <v>18934</v>
      </c>
      <c r="Q1407" s="1" t="s">
        <v>3319</v>
      </c>
      <c r="S1407" s="2"/>
      <c r="T1407" s="2"/>
    </row>
    <row r="1408" spans="1:20" x14ac:dyDescent="0.2">
      <c r="A1408" t="s">
        <v>5875</v>
      </c>
      <c r="B1408">
        <v>28009</v>
      </c>
      <c r="C1408">
        <v>50</v>
      </c>
      <c r="D1408" t="str">
        <f t="shared" si="75"/>
        <v>05000US28009</v>
      </c>
      <c r="E1408" t="s">
        <v>1429</v>
      </c>
      <c r="F1408" t="str">
        <f t="shared" si="76"/>
        <v>Benton</v>
      </c>
      <c r="G1408" t="str">
        <f t="shared" si="77"/>
        <v>Mississippi</v>
      </c>
      <c r="H1408">
        <v>8729</v>
      </c>
      <c r="I1408">
        <v>8730</v>
      </c>
      <c r="J1408">
        <v>8696</v>
      </c>
      <c r="K1408">
        <v>8708</v>
      </c>
      <c r="L1408">
        <v>8654</v>
      </c>
      <c r="M1408">
        <v>8502</v>
      </c>
      <c r="N1408">
        <v>8304</v>
      </c>
      <c r="O1408">
        <v>8164</v>
      </c>
      <c r="P1408" s="2">
        <v>8264</v>
      </c>
      <c r="Q1408" s="1" t="s">
        <v>3326</v>
      </c>
      <c r="S1408" s="2"/>
      <c r="T1408" s="2"/>
    </row>
    <row r="1409" spans="1:20" x14ac:dyDescent="0.2">
      <c r="A1409" t="s">
        <v>5876</v>
      </c>
      <c r="B1409">
        <v>28011</v>
      </c>
      <c r="C1409">
        <v>50</v>
      </c>
      <c r="D1409" t="str">
        <f t="shared" si="75"/>
        <v>05000US28011</v>
      </c>
      <c r="E1409" t="s">
        <v>1430</v>
      </c>
      <c r="F1409" t="str">
        <f t="shared" si="76"/>
        <v>Bolivar</v>
      </c>
      <c r="G1409" t="str">
        <f t="shared" si="77"/>
        <v>Mississippi</v>
      </c>
      <c r="H1409">
        <v>34145</v>
      </c>
      <c r="I1409">
        <v>34148</v>
      </c>
      <c r="J1409">
        <v>34089</v>
      </c>
      <c r="K1409">
        <v>33830</v>
      </c>
      <c r="L1409">
        <v>34059</v>
      </c>
      <c r="M1409">
        <v>34046</v>
      </c>
      <c r="N1409">
        <v>33883</v>
      </c>
      <c r="O1409">
        <v>33349</v>
      </c>
      <c r="P1409" s="2">
        <v>32737</v>
      </c>
      <c r="Q1409" s="10" t="s">
        <v>3310</v>
      </c>
    </row>
    <row r="1410" spans="1:20" x14ac:dyDescent="0.2">
      <c r="A1410" t="s">
        <v>5877</v>
      </c>
      <c r="B1410">
        <v>28013</v>
      </c>
      <c r="C1410">
        <v>50</v>
      </c>
      <c r="D1410" t="str">
        <f t="shared" si="75"/>
        <v>05000US28013</v>
      </c>
      <c r="E1410" t="s">
        <v>1431</v>
      </c>
      <c r="F1410" t="str">
        <f t="shared" si="76"/>
        <v>Calhoun</v>
      </c>
      <c r="G1410" t="str">
        <f t="shared" si="77"/>
        <v>Mississippi</v>
      </c>
      <c r="H1410">
        <v>14962</v>
      </c>
      <c r="I1410">
        <v>14962</v>
      </c>
      <c r="J1410">
        <v>14952</v>
      </c>
      <c r="K1410">
        <v>14911</v>
      </c>
      <c r="L1410">
        <v>14846</v>
      </c>
      <c r="M1410">
        <v>14735</v>
      </c>
      <c r="N1410">
        <v>14732</v>
      </c>
      <c r="O1410">
        <v>14696</v>
      </c>
      <c r="P1410" s="2">
        <v>14610</v>
      </c>
      <c r="Q1410" s="1" t="s">
        <v>3326</v>
      </c>
    </row>
    <row r="1411" spans="1:20" x14ac:dyDescent="0.2">
      <c r="A1411" t="s">
        <v>5878</v>
      </c>
      <c r="B1411">
        <v>28015</v>
      </c>
      <c r="C1411">
        <v>50</v>
      </c>
      <c r="D1411" t="str">
        <f t="shared" ref="D1411:D1474" si="78">_xlfn.CONCAT("05000US",TEXT(B1411,"00000"))</f>
        <v>05000US28015</v>
      </c>
      <c r="E1411" t="s">
        <v>1432</v>
      </c>
      <c r="F1411" t="str">
        <f t="shared" si="76"/>
        <v>Carroll</v>
      </c>
      <c r="G1411" t="str">
        <f t="shared" si="77"/>
        <v>Mississippi</v>
      </c>
      <c r="H1411">
        <v>10597</v>
      </c>
      <c r="I1411">
        <v>10597</v>
      </c>
      <c r="J1411">
        <v>10580</v>
      </c>
      <c r="K1411">
        <v>10461</v>
      </c>
      <c r="L1411">
        <v>10409</v>
      </c>
      <c r="M1411">
        <v>10354</v>
      </c>
      <c r="N1411">
        <v>10249</v>
      </c>
      <c r="O1411">
        <v>10238</v>
      </c>
      <c r="P1411" s="2">
        <v>10255</v>
      </c>
      <c r="Q1411" s="1" t="s">
        <v>3326</v>
      </c>
    </row>
    <row r="1412" spans="1:20" x14ac:dyDescent="0.2">
      <c r="A1412" t="s">
        <v>5879</v>
      </c>
      <c r="B1412">
        <v>28017</v>
      </c>
      <c r="C1412">
        <v>50</v>
      </c>
      <c r="D1412" t="str">
        <f t="shared" si="78"/>
        <v>05000US28017</v>
      </c>
      <c r="E1412" t="s">
        <v>1433</v>
      </c>
      <c r="F1412" t="str">
        <f t="shared" ref="F1412:F1475" si="79">MID(MID(E1412,1,FIND(",",E1412)-1),1,FIND(" County",MID(E1412,1,FIND(",",E1412)-1))-1)</f>
        <v>Chickasaw</v>
      </c>
      <c r="G1412" t="str">
        <f t="shared" ref="G1412:G1475" si="80">MID(E1412,FIND(",",E1412)+2,9999)</f>
        <v>Mississippi</v>
      </c>
      <c r="H1412">
        <v>17392</v>
      </c>
      <c r="I1412">
        <v>17392</v>
      </c>
      <c r="J1412">
        <v>17413</v>
      </c>
      <c r="K1412">
        <v>17479</v>
      </c>
      <c r="L1412">
        <v>17455</v>
      </c>
      <c r="M1412">
        <v>17354</v>
      </c>
      <c r="N1412">
        <v>17364</v>
      </c>
      <c r="O1412">
        <v>17368</v>
      </c>
      <c r="P1412" s="2">
        <v>17246</v>
      </c>
      <c r="Q1412" s="1" t="s">
        <v>3326</v>
      </c>
    </row>
    <row r="1413" spans="1:20" x14ac:dyDescent="0.2">
      <c r="A1413" t="s">
        <v>5880</v>
      </c>
      <c r="B1413">
        <v>28019</v>
      </c>
      <c r="C1413">
        <v>50</v>
      </c>
      <c r="D1413" t="str">
        <f t="shared" si="78"/>
        <v>05000US28019</v>
      </c>
      <c r="E1413" t="s">
        <v>1434</v>
      </c>
      <c r="F1413" t="str">
        <f t="shared" si="79"/>
        <v>Choctaw</v>
      </c>
      <c r="G1413" t="str">
        <f t="shared" si="80"/>
        <v>Mississippi</v>
      </c>
      <c r="H1413">
        <v>8547</v>
      </c>
      <c r="I1413">
        <v>8548</v>
      </c>
      <c r="J1413">
        <v>8561</v>
      </c>
      <c r="K1413">
        <v>8403</v>
      </c>
      <c r="L1413">
        <v>8357</v>
      </c>
      <c r="M1413">
        <v>8404</v>
      </c>
      <c r="N1413">
        <v>8305</v>
      </c>
      <c r="O1413">
        <v>8294</v>
      </c>
      <c r="P1413" s="2">
        <v>8242</v>
      </c>
      <c r="Q1413" s="1" t="s">
        <v>3319</v>
      </c>
    </row>
    <row r="1414" spans="1:20" x14ac:dyDescent="0.2">
      <c r="A1414" t="s">
        <v>5881</v>
      </c>
      <c r="B1414">
        <v>28021</v>
      </c>
      <c r="C1414">
        <v>50</v>
      </c>
      <c r="D1414" t="str">
        <f t="shared" si="78"/>
        <v>05000US28021</v>
      </c>
      <c r="E1414" t="s">
        <v>1435</v>
      </c>
      <c r="F1414" t="str">
        <f t="shared" si="79"/>
        <v>Claiborne</v>
      </c>
      <c r="G1414" t="str">
        <f t="shared" si="80"/>
        <v>Mississippi</v>
      </c>
      <c r="H1414">
        <v>9604</v>
      </c>
      <c r="I1414">
        <v>9598</v>
      </c>
      <c r="J1414">
        <v>9572</v>
      </c>
      <c r="K1414">
        <v>9785</v>
      </c>
      <c r="L1414">
        <v>9380</v>
      </c>
      <c r="M1414">
        <v>9167</v>
      </c>
      <c r="N1414">
        <v>9186</v>
      </c>
      <c r="O1414">
        <v>9171</v>
      </c>
      <c r="P1414" s="2">
        <v>9139</v>
      </c>
      <c r="Q1414" s="10" t="s">
        <v>3310</v>
      </c>
    </row>
    <row r="1415" spans="1:20" x14ac:dyDescent="0.2">
      <c r="A1415" t="s">
        <v>5882</v>
      </c>
      <c r="B1415">
        <v>28023</v>
      </c>
      <c r="C1415">
        <v>50</v>
      </c>
      <c r="D1415" t="str">
        <f t="shared" si="78"/>
        <v>05000US28023</v>
      </c>
      <c r="E1415" t="s">
        <v>1436</v>
      </c>
      <c r="F1415" t="str">
        <f t="shared" si="79"/>
        <v>Clarke</v>
      </c>
      <c r="G1415" t="str">
        <f t="shared" si="80"/>
        <v>Mississippi</v>
      </c>
      <c r="H1415">
        <v>16732</v>
      </c>
      <c r="I1415">
        <v>16732</v>
      </c>
      <c r="J1415">
        <v>16708</v>
      </c>
      <c r="K1415">
        <v>16661</v>
      </c>
      <c r="L1415">
        <v>16500</v>
      </c>
      <c r="M1415">
        <v>16368</v>
      </c>
      <c r="N1415">
        <v>16257</v>
      </c>
      <c r="O1415">
        <v>16003</v>
      </c>
      <c r="P1415" s="2">
        <v>15888</v>
      </c>
      <c r="Q1415" s="10" t="s">
        <v>3319</v>
      </c>
    </row>
    <row r="1416" spans="1:20" x14ac:dyDescent="0.2">
      <c r="A1416" t="s">
        <v>5883</v>
      </c>
      <c r="B1416">
        <v>28025</v>
      </c>
      <c r="C1416">
        <v>50</v>
      </c>
      <c r="D1416" t="str">
        <f t="shared" si="78"/>
        <v>05000US28025</v>
      </c>
      <c r="E1416" t="s">
        <v>1437</v>
      </c>
      <c r="F1416" t="str">
        <f t="shared" si="79"/>
        <v>Clay</v>
      </c>
      <c r="G1416" t="str">
        <f t="shared" si="80"/>
        <v>Mississippi</v>
      </c>
      <c r="H1416">
        <v>20634</v>
      </c>
      <c r="I1416">
        <v>20634</v>
      </c>
      <c r="J1416">
        <v>20548</v>
      </c>
      <c r="K1416">
        <v>20493</v>
      </c>
      <c r="L1416">
        <v>20384</v>
      </c>
      <c r="M1416">
        <v>20339</v>
      </c>
      <c r="N1416">
        <v>20139</v>
      </c>
      <c r="O1416">
        <v>20022</v>
      </c>
      <c r="P1416" s="2">
        <v>19850</v>
      </c>
      <c r="Q1416" s="1" t="s">
        <v>3326</v>
      </c>
    </row>
    <row r="1417" spans="1:20" x14ac:dyDescent="0.2">
      <c r="A1417" t="s">
        <v>5884</v>
      </c>
      <c r="B1417">
        <v>28027</v>
      </c>
      <c r="C1417">
        <v>50</v>
      </c>
      <c r="D1417" t="str">
        <f t="shared" si="78"/>
        <v>05000US28027</v>
      </c>
      <c r="E1417" t="s">
        <v>1438</v>
      </c>
      <c r="F1417" t="str">
        <f t="shared" si="79"/>
        <v>Coahoma</v>
      </c>
      <c r="G1417" t="str">
        <f t="shared" si="80"/>
        <v>Mississippi</v>
      </c>
      <c r="H1417">
        <v>26151</v>
      </c>
      <c r="I1417">
        <v>26145</v>
      </c>
      <c r="J1417">
        <v>26123</v>
      </c>
      <c r="K1417">
        <v>25872</v>
      </c>
      <c r="L1417">
        <v>25646</v>
      </c>
      <c r="M1417">
        <v>25188</v>
      </c>
      <c r="N1417">
        <v>24880</v>
      </c>
      <c r="O1417">
        <v>24495</v>
      </c>
      <c r="P1417" s="2">
        <v>23809</v>
      </c>
      <c r="Q1417" s="10" t="s">
        <v>3310</v>
      </c>
    </row>
    <row r="1418" spans="1:20" x14ac:dyDescent="0.2">
      <c r="A1418" t="s">
        <v>5885</v>
      </c>
      <c r="B1418">
        <v>28029</v>
      </c>
      <c r="C1418">
        <v>50</v>
      </c>
      <c r="D1418" t="str">
        <f t="shared" si="78"/>
        <v>05000US28029</v>
      </c>
      <c r="E1418" t="s">
        <v>1439</v>
      </c>
      <c r="F1418" t="str">
        <f t="shared" si="79"/>
        <v>Copiah</v>
      </c>
      <c r="G1418" t="str">
        <f t="shared" si="80"/>
        <v>Mississippi</v>
      </c>
      <c r="H1418">
        <v>29449</v>
      </c>
      <c r="I1418">
        <v>29449</v>
      </c>
      <c r="J1418">
        <v>29428</v>
      </c>
      <c r="K1418">
        <v>29267</v>
      </c>
      <c r="L1418">
        <v>28956</v>
      </c>
      <c r="M1418">
        <v>28825</v>
      </c>
      <c r="N1418">
        <v>28882</v>
      </c>
      <c r="O1418">
        <v>28754</v>
      </c>
      <c r="P1418" s="2">
        <v>28482</v>
      </c>
      <c r="Q1418" s="10" t="s">
        <v>3310</v>
      </c>
    </row>
    <row r="1419" spans="1:20" x14ac:dyDescent="0.2">
      <c r="A1419" t="s">
        <v>5886</v>
      </c>
      <c r="B1419">
        <v>28031</v>
      </c>
      <c r="C1419">
        <v>50</v>
      </c>
      <c r="D1419" t="str">
        <f t="shared" si="78"/>
        <v>05000US28031</v>
      </c>
      <c r="E1419" t="s">
        <v>1440</v>
      </c>
      <c r="F1419" t="str">
        <f t="shared" si="79"/>
        <v>Covington</v>
      </c>
      <c r="G1419" t="str">
        <f t="shared" si="80"/>
        <v>Mississippi</v>
      </c>
      <c r="H1419">
        <v>19568</v>
      </c>
      <c r="I1419">
        <v>19571</v>
      </c>
      <c r="J1419">
        <v>19595</v>
      </c>
      <c r="K1419">
        <v>19514</v>
      </c>
      <c r="L1419">
        <v>19553</v>
      </c>
      <c r="M1419">
        <v>19412</v>
      </c>
      <c r="N1419">
        <v>19402</v>
      </c>
      <c r="O1419">
        <v>19577</v>
      </c>
      <c r="P1419" s="2">
        <v>19569</v>
      </c>
      <c r="Q1419" s="10" t="s">
        <v>3319</v>
      </c>
    </row>
    <row r="1420" spans="1:20" x14ac:dyDescent="0.2">
      <c r="A1420" t="s">
        <v>5887</v>
      </c>
      <c r="B1420">
        <v>28033</v>
      </c>
      <c r="C1420">
        <v>50</v>
      </c>
      <c r="D1420" t="str">
        <f t="shared" si="78"/>
        <v>05000US28033</v>
      </c>
      <c r="E1420" t="s">
        <v>1441</v>
      </c>
      <c r="F1420" t="str">
        <f t="shared" si="79"/>
        <v>DeSoto</v>
      </c>
      <c r="G1420" t="str">
        <f t="shared" si="80"/>
        <v>Mississippi</v>
      </c>
      <c r="H1420">
        <v>161252</v>
      </c>
      <c r="I1420">
        <v>161264</v>
      </c>
      <c r="J1420">
        <v>161783</v>
      </c>
      <c r="K1420">
        <v>163984</v>
      </c>
      <c r="L1420">
        <v>166405</v>
      </c>
      <c r="M1420">
        <v>168395</v>
      </c>
      <c r="N1420">
        <v>170825</v>
      </c>
      <c r="O1420">
        <v>173212</v>
      </c>
      <c r="P1420" s="2">
        <v>175611</v>
      </c>
      <c r="Q1420" s="10" t="s">
        <v>3310</v>
      </c>
    </row>
    <row r="1421" spans="1:20" x14ac:dyDescent="0.2">
      <c r="A1421" t="s">
        <v>5888</v>
      </c>
      <c r="B1421">
        <v>28035</v>
      </c>
      <c r="C1421">
        <v>50</v>
      </c>
      <c r="D1421" t="str">
        <f t="shared" si="78"/>
        <v>05000US28035</v>
      </c>
      <c r="E1421" t="s">
        <v>1442</v>
      </c>
      <c r="F1421" t="str">
        <f t="shared" si="79"/>
        <v>Forrest</v>
      </c>
      <c r="G1421" t="str">
        <f t="shared" si="80"/>
        <v>Mississippi</v>
      </c>
      <c r="H1421">
        <v>74934</v>
      </c>
      <c r="I1421">
        <v>74932</v>
      </c>
      <c r="J1421">
        <v>75001</v>
      </c>
      <c r="K1421">
        <v>75889</v>
      </c>
      <c r="L1421">
        <v>76613</v>
      </c>
      <c r="M1421">
        <v>76783</v>
      </c>
      <c r="N1421">
        <v>76075</v>
      </c>
      <c r="O1421">
        <v>75921</v>
      </c>
      <c r="P1421" s="2">
        <v>75979</v>
      </c>
      <c r="Q1421" s="10" t="s">
        <v>3319</v>
      </c>
      <c r="S1421" s="3"/>
      <c r="T1421" s="2"/>
    </row>
    <row r="1422" spans="1:20" x14ac:dyDescent="0.2">
      <c r="A1422" t="s">
        <v>5889</v>
      </c>
      <c r="B1422">
        <v>28037</v>
      </c>
      <c r="C1422">
        <v>50</v>
      </c>
      <c r="D1422" t="str">
        <f t="shared" si="78"/>
        <v>05000US28037</v>
      </c>
      <c r="E1422" t="s">
        <v>1443</v>
      </c>
      <c r="F1422" t="str">
        <f t="shared" si="79"/>
        <v>Franklin</v>
      </c>
      <c r="G1422" t="str">
        <f t="shared" si="80"/>
        <v>Mississippi</v>
      </c>
      <c r="H1422">
        <v>8118</v>
      </c>
      <c r="I1422">
        <v>8118</v>
      </c>
      <c r="J1422">
        <v>8117</v>
      </c>
      <c r="K1422">
        <v>7985</v>
      </c>
      <c r="L1422">
        <v>7884</v>
      </c>
      <c r="M1422">
        <v>7884</v>
      </c>
      <c r="N1422">
        <v>7783</v>
      </c>
      <c r="O1422">
        <v>7759</v>
      </c>
      <c r="P1422" s="2">
        <v>7782</v>
      </c>
      <c r="Q1422" s="10" t="s">
        <v>3310</v>
      </c>
    </row>
    <row r="1423" spans="1:20" x14ac:dyDescent="0.2">
      <c r="A1423" t="s">
        <v>5890</v>
      </c>
      <c r="B1423">
        <v>28039</v>
      </c>
      <c r="C1423">
        <v>50</v>
      </c>
      <c r="D1423" t="str">
        <f t="shared" si="78"/>
        <v>05000US28039</v>
      </c>
      <c r="E1423" t="s">
        <v>1444</v>
      </c>
      <c r="F1423" t="str">
        <f t="shared" si="79"/>
        <v>George</v>
      </c>
      <c r="G1423" t="str">
        <f t="shared" si="80"/>
        <v>Mississippi</v>
      </c>
      <c r="H1423">
        <v>22578</v>
      </c>
      <c r="I1423">
        <v>22579</v>
      </c>
      <c r="J1423">
        <v>22660</v>
      </c>
      <c r="K1423">
        <v>22835</v>
      </c>
      <c r="L1423">
        <v>22911</v>
      </c>
      <c r="M1423">
        <v>23193</v>
      </c>
      <c r="N1423">
        <v>23334</v>
      </c>
      <c r="O1423">
        <v>23432</v>
      </c>
      <c r="P1423" s="2">
        <v>23695</v>
      </c>
      <c r="Q1423" s="10" t="s">
        <v>3319</v>
      </c>
    </row>
    <row r="1424" spans="1:20" x14ac:dyDescent="0.2">
      <c r="A1424" t="s">
        <v>5891</v>
      </c>
      <c r="B1424">
        <v>28041</v>
      </c>
      <c r="C1424">
        <v>50</v>
      </c>
      <c r="D1424" t="str">
        <f t="shared" si="78"/>
        <v>05000US28041</v>
      </c>
      <c r="E1424" t="s">
        <v>1445</v>
      </c>
      <c r="F1424" t="str">
        <f t="shared" si="79"/>
        <v>Greene</v>
      </c>
      <c r="G1424" t="str">
        <f t="shared" si="80"/>
        <v>Mississippi</v>
      </c>
      <c r="H1424">
        <v>14400</v>
      </c>
      <c r="I1424">
        <v>14395</v>
      </c>
      <c r="J1424">
        <v>14404</v>
      </c>
      <c r="K1424">
        <v>14291</v>
      </c>
      <c r="L1424">
        <v>14290</v>
      </c>
      <c r="M1424">
        <v>14237</v>
      </c>
      <c r="N1424">
        <v>14286</v>
      </c>
      <c r="O1424">
        <v>13485</v>
      </c>
      <c r="P1424" s="2">
        <v>13408</v>
      </c>
      <c r="Q1424" s="10" t="s">
        <v>3319</v>
      </c>
    </row>
    <row r="1425" spans="1:20" x14ac:dyDescent="0.2">
      <c r="A1425" t="s">
        <v>5892</v>
      </c>
      <c r="B1425">
        <v>28043</v>
      </c>
      <c r="C1425">
        <v>50</v>
      </c>
      <c r="D1425" t="str">
        <f t="shared" si="78"/>
        <v>05000US28043</v>
      </c>
      <c r="E1425" t="s">
        <v>1446</v>
      </c>
      <c r="F1425" t="str">
        <f t="shared" si="79"/>
        <v>Grenada</v>
      </c>
      <c r="G1425" t="str">
        <f t="shared" si="80"/>
        <v>Mississippi</v>
      </c>
      <c r="H1425">
        <v>21906</v>
      </c>
      <c r="I1425">
        <v>21906</v>
      </c>
      <c r="J1425">
        <v>21855</v>
      </c>
      <c r="K1425">
        <v>21584</v>
      </c>
      <c r="L1425">
        <v>21610</v>
      </c>
      <c r="M1425">
        <v>21544</v>
      </c>
      <c r="N1425">
        <v>21654</v>
      </c>
      <c r="O1425">
        <v>21507</v>
      </c>
      <c r="P1425" s="2">
        <v>21275</v>
      </c>
      <c r="Q1425" s="1" t="s">
        <v>3326</v>
      </c>
    </row>
    <row r="1426" spans="1:20" x14ac:dyDescent="0.2">
      <c r="A1426" t="s">
        <v>5893</v>
      </c>
      <c r="B1426">
        <v>28045</v>
      </c>
      <c r="C1426">
        <v>50</v>
      </c>
      <c r="D1426" t="str">
        <f t="shared" si="78"/>
        <v>05000US28045</v>
      </c>
      <c r="E1426" t="s">
        <v>1447</v>
      </c>
      <c r="F1426" t="str">
        <f t="shared" si="79"/>
        <v>Hancock</v>
      </c>
      <c r="G1426" t="str">
        <f t="shared" si="80"/>
        <v>Mississippi</v>
      </c>
      <c r="H1426">
        <v>43929</v>
      </c>
      <c r="I1426">
        <v>44014</v>
      </c>
      <c r="J1426">
        <v>44103</v>
      </c>
      <c r="K1426">
        <v>44767</v>
      </c>
      <c r="L1426">
        <v>45331</v>
      </c>
      <c r="M1426">
        <v>45592</v>
      </c>
      <c r="N1426">
        <v>46061</v>
      </c>
      <c r="O1426">
        <v>46366</v>
      </c>
      <c r="P1426" s="2">
        <v>46791</v>
      </c>
      <c r="Q1426" s="10" t="s">
        <v>3319</v>
      </c>
    </row>
    <row r="1427" spans="1:20" x14ac:dyDescent="0.2">
      <c r="A1427" t="s">
        <v>5894</v>
      </c>
      <c r="B1427">
        <v>28047</v>
      </c>
      <c r="C1427">
        <v>50</v>
      </c>
      <c r="D1427" t="str">
        <f t="shared" si="78"/>
        <v>05000US28047</v>
      </c>
      <c r="E1427" t="s">
        <v>1448</v>
      </c>
      <c r="F1427" t="str">
        <f t="shared" si="79"/>
        <v>Harrison</v>
      </c>
      <c r="G1427" t="str">
        <f t="shared" si="80"/>
        <v>Mississippi</v>
      </c>
      <c r="H1427">
        <v>187105</v>
      </c>
      <c r="I1427">
        <v>187105</v>
      </c>
      <c r="J1427">
        <v>187893</v>
      </c>
      <c r="K1427">
        <v>190942</v>
      </c>
      <c r="L1427">
        <v>193692</v>
      </c>
      <c r="M1427">
        <v>196367</v>
      </c>
      <c r="N1427">
        <v>198597</v>
      </c>
      <c r="O1427">
        <v>200962</v>
      </c>
      <c r="P1427" s="2">
        <v>203234</v>
      </c>
      <c r="Q1427" s="10" t="s">
        <v>3319</v>
      </c>
    </row>
    <row r="1428" spans="1:20" x14ac:dyDescent="0.2">
      <c r="A1428" t="s">
        <v>5895</v>
      </c>
      <c r="B1428">
        <v>28049</v>
      </c>
      <c r="C1428">
        <v>50</v>
      </c>
      <c r="D1428" t="str">
        <f t="shared" si="78"/>
        <v>05000US28049</v>
      </c>
      <c r="E1428" t="s">
        <v>1449</v>
      </c>
      <c r="F1428" t="str">
        <f t="shared" si="79"/>
        <v>Hinds</v>
      </c>
      <c r="G1428" t="str">
        <f t="shared" si="80"/>
        <v>Mississippi</v>
      </c>
      <c r="H1428">
        <v>245285</v>
      </c>
      <c r="I1428">
        <v>245365</v>
      </c>
      <c r="J1428">
        <v>245694</v>
      </c>
      <c r="K1428">
        <v>247898</v>
      </c>
      <c r="L1428">
        <v>247694</v>
      </c>
      <c r="M1428">
        <v>245918</v>
      </c>
      <c r="N1428">
        <v>244906</v>
      </c>
      <c r="O1428">
        <v>243234</v>
      </c>
      <c r="P1428" s="2">
        <v>241229</v>
      </c>
      <c r="Q1428" s="10" t="s">
        <v>3310</v>
      </c>
    </row>
    <row r="1429" spans="1:20" x14ac:dyDescent="0.2">
      <c r="A1429" t="s">
        <v>5896</v>
      </c>
      <c r="B1429">
        <v>28051</v>
      </c>
      <c r="C1429">
        <v>50</v>
      </c>
      <c r="D1429" t="str">
        <f t="shared" si="78"/>
        <v>05000US28051</v>
      </c>
      <c r="E1429" t="s">
        <v>1450</v>
      </c>
      <c r="F1429" t="str">
        <f t="shared" si="79"/>
        <v>Holmes</v>
      </c>
      <c r="G1429" t="str">
        <f t="shared" si="80"/>
        <v>Mississippi</v>
      </c>
      <c r="H1429">
        <v>19198</v>
      </c>
      <c r="I1429">
        <v>19478</v>
      </c>
      <c r="J1429">
        <v>19400</v>
      </c>
      <c r="K1429">
        <v>19208</v>
      </c>
      <c r="L1429">
        <v>19076</v>
      </c>
      <c r="M1429">
        <v>18790</v>
      </c>
      <c r="N1429">
        <v>18516</v>
      </c>
      <c r="O1429">
        <v>18356</v>
      </c>
      <c r="P1429" s="2">
        <v>17999</v>
      </c>
      <c r="Q1429" s="1" t="s">
        <v>3326</v>
      </c>
    </row>
    <row r="1430" spans="1:20" x14ac:dyDescent="0.2">
      <c r="A1430" t="s">
        <v>5897</v>
      </c>
      <c r="B1430">
        <v>28053</v>
      </c>
      <c r="C1430">
        <v>50</v>
      </c>
      <c r="D1430" t="str">
        <f t="shared" si="78"/>
        <v>05000US28053</v>
      </c>
      <c r="E1430" t="s">
        <v>1451</v>
      </c>
      <c r="F1430" t="str">
        <f t="shared" si="79"/>
        <v>Humphreys</v>
      </c>
      <c r="G1430" t="str">
        <f t="shared" si="80"/>
        <v>Mississippi</v>
      </c>
      <c r="H1430">
        <v>9375</v>
      </c>
      <c r="I1430">
        <v>9375</v>
      </c>
      <c r="J1430">
        <v>9330</v>
      </c>
      <c r="K1430">
        <v>9327</v>
      </c>
      <c r="L1430">
        <v>9215</v>
      </c>
      <c r="M1430">
        <v>8948</v>
      </c>
      <c r="N1430">
        <v>8774</v>
      </c>
      <c r="O1430">
        <v>8658</v>
      </c>
      <c r="P1430" s="2">
        <v>8513</v>
      </c>
      <c r="Q1430" s="10" t="s">
        <v>3310</v>
      </c>
    </row>
    <row r="1431" spans="1:20" x14ac:dyDescent="0.2">
      <c r="A1431" t="s">
        <v>5898</v>
      </c>
      <c r="B1431">
        <v>28055</v>
      </c>
      <c r="C1431">
        <v>50</v>
      </c>
      <c r="D1431" t="str">
        <f t="shared" si="78"/>
        <v>05000US28055</v>
      </c>
      <c r="E1431" t="s">
        <v>1452</v>
      </c>
      <c r="F1431" t="str">
        <f t="shared" si="79"/>
        <v>Issaquena</v>
      </c>
      <c r="G1431" t="str">
        <f t="shared" si="80"/>
        <v>Mississippi</v>
      </c>
      <c r="H1431">
        <v>1406</v>
      </c>
      <c r="I1431">
        <v>1406</v>
      </c>
      <c r="J1431">
        <v>1394</v>
      </c>
      <c r="K1431">
        <v>1394</v>
      </c>
      <c r="L1431">
        <v>1411</v>
      </c>
      <c r="M1431">
        <v>1413</v>
      </c>
      <c r="N1431">
        <v>1384</v>
      </c>
      <c r="O1431">
        <v>1330</v>
      </c>
      <c r="P1431" s="2">
        <v>1294</v>
      </c>
      <c r="Q1431" s="10" t="s">
        <v>3310</v>
      </c>
    </row>
    <row r="1432" spans="1:20" x14ac:dyDescent="0.2">
      <c r="A1432" t="s">
        <v>5899</v>
      </c>
      <c r="B1432">
        <v>28057</v>
      </c>
      <c r="C1432">
        <v>50</v>
      </c>
      <c r="D1432" t="str">
        <f t="shared" si="78"/>
        <v>05000US28057</v>
      </c>
      <c r="E1432" t="s">
        <v>1453</v>
      </c>
      <c r="F1432" t="str">
        <f t="shared" si="79"/>
        <v>Itawamba</v>
      </c>
      <c r="G1432" t="str">
        <f t="shared" si="80"/>
        <v>Mississippi</v>
      </c>
      <c r="H1432">
        <v>23401</v>
      </c>
      <c r="I1432">
        <v>23401</v>
      </c>
      <c r="J1432">
        <v>23411</v>
      </c>
      <c r="K1432">
        <v>23341</v>
      </c>
      <c r="L1432">
        <v>23392</v>
      </c>
      <c r="M1432">
        <v>23465</v>
      </c>
      <c r="N1432">
        <v>23520</v>
      </c>
      <c r="O1432">
        <v>23649</v>
      </c>
      <c r="P1432" s="2">
        <v>23529</v>
      </c>
      <c r="Q1432" s="1" t="s">
        <v>3326</v>
      </c>
    </row>
    <row r="1433" spans="1:20" x14ac:dyDescent="0.2">
      <c r="A1433" t="s">
        <v>5900</v>
      </c>
      <c r="B1433">
        <v>28059</v>
      </c>
      <c r="C1433">
        <v>50</v>
      </c>
      <c r="D1433" t="str">
        <f t="shared" si="78"/>
        <v>05000US28059</v>
      </c>
      <c r="E1433" t="s">
        <v>1454</v>
      </c>
      <c r="F1433" t="str">
        <f t="shared" si="79"/>
        <v>Jackson</v>
      </c>
      <c r="G1433" t="str">
        <f t="shared" si="80"/>
        <v>Mississippi</v>
      </c>
      <c r="H1433">
        <v>139668</v>
      </c>
      <c r="I1433">
        <v>139668</v>
      </c>
      <c r="J1433">
        <v>139454</v>
      </c>
      <c r="K1433">
        <v>140034</v>
      </c>
      <c r="L1433">
        <v>139999</v>
      </c>
      <c r="M1433">
        <v>140353</v>
      </c>
      <c r="N1433">
        <v>141422</v>
      </c>
      <c r="O1433">
        <v>141233</v>
      </c>
      <c r="P1433" s="2">
        <v>141241</v>
      </c>
      <c r="Q1433" s="10" t="s">
        <v>3319</v>
      </c>
      <c r="S1433" s="3"/>
      <c r="T1433" s="2"/>
    </row>
    <row r="1434" spans="1:20" x14ac:dyDescent="0.2">
      <c r="A1434" t="s">
        <v>5901</v>
      </c>
      <c r="B1434">
        <v>28061</v>
      </c>
      <c r="C1434">
        <v>50</v>
      </c>
      <c r="D1434" t="str">
        <f t="shared" si="78"/>
        <v>05000US28061</v>
      </c>
      <c r="E1434" t="s">
        <v>1455</v>
      </c>
      <c r="F1434" t="str">
        <f t="shared" si="79"/>
        <v>Jasper</v>
      </c>
      <c r="G1434" t="str">
        <f t="shared" si="80"/>
        <v>Mississippi</v>
      </c>
      <c r="H1434">
        <v>17062</v>
      </c>
      <c r="I1434">
        <v>17062</v>
      </c>
      <c r="J1434">
        <v>16987</v>
      </c>
      <c r="K1434">
        <v>16801</v>
      </c>
      <c r="L1434">
        <v>16547</v>
      </c>
      <c r="M1434">
        <v>16491</v>
      </c>
      <c r="N1434">
        <v>16514</v>
      </c>
      <c r="O1434">
        <v>16561</v>
      </c>
      <c r="P1434" s="2">
        <v>16578</v>
      </c>
      <c r="Q1434" s="10" t="s">
        <v>3319</v>
      </c>
    </row>
    <row r="1435" spans="1:20" x14ac:dyDescent="0.2">
      <c r="A1435" t="s">
        <v>5902</v>
      </c>
      <c r="B1435">
        <v>28063</v>
      </c>
      <c r="C1435">
        <v>50</v>
      </c>
      <c r="D1435" t="str">
        <f t="shared" si="78"/>
        <v>05000US28063</v>
      </c>
      <c r="E1435" t="s">
        <v>1456</v>
      </c>
      <c r="F1435" t="str">
        <f t="shared" si="79"/>
        <v>Jefferson</v>
      </c>
      <c r="G1435" t="str">
        <f t="shared" si="80"/>
        <v>Mississippi</v>
      </c>
      <c r="H1435">
        <v>7726</v>
      </c>
      <c r="I1435">
        <v>7732</v>
      </c>
      <c r="J1435">
        <v>7711</v>
      </c>
      <c r="K1435">
        <v>7579</v>
      </c>
      <c r="L1435">
        <v>7656</v>
      </c>
      <c r="M1435">
        <v>7632</v>
      </c>
      <c r="N1435">
        <v>7567</v>
      </c>
      <c r="O1435">
        <v>7489</v>
      </c>
      <c r="P1435" s="2">
        <v>7297</v>
      </c>
      <c r="Q1435" s="10" t="s">
        <v>3310</v>
      </c>
    </row>
    <row r="1436" spans="1:20" x14ac:dyDescent="0.2">
      <c r="A1436" t="s">
        <v>5903</v>
      </c>
      <c r="B1436">
        <v>28065</v>
      </c>
      <c r="C1436">
        <v>50</v>
      </c>
      <c r="D1436" t="str">
        <f t="shared" si="78"/>
        <v>05000US28065</v>
      </c>
      <c r="E1436" t="s">
        <v>1457</v>
      </c>
      <c r="F1436" t="str">
        <f t="shared" si="79"/>
        <v>Jefferson Davis</v>
      </c>
      <c r="G1436" t="str">
        <f t="shared" si="80"/>
        <v>Mississippi</v>
      </c>
      <c r="H1436">
        <v>12487</v>
      </c>
      <c r="I1436">
        <v>12480</v>
      </c>
      <c r="J1436">
        <v>12443</v>
      </c>
      <c r="K1436">
        <v>12180</v>
      </c>
      <c r="L1436">
        <v>12093</v>
      </c>
      <c r="M1436">
        <v>11956</v>
      </c>
      <c r="N1436">
        <v>11815</v>
      </c>
      <c r="O1436">
        <v>11604</v>
      </c>
      <c r="P1436" s="2">
        <v>11385</v>
      </c>
      <c r="Q1436" s="10" t="s">
        <v>3319</v>
      </c>
      <c r="S1436" s="2"/>
    </row>
    <row r="1437" spans="1:20" x14ac:dyDescent="0.2">
      <c r="A1437" t="s">
        <v>5904</v>
      </c>
      <c r="B1437">
        <v>28067</v>
      </c>
      <c r="C1437">
        <v>50</v>
      </c>
      <c r="D1437" t="str">
        <f t="shared" si="78"/>
        <v>05000US28067</v>
      </c>
      <c r="E1437" t="s">
        <v>1458</v>
      </c>
      <c r="F1437" t="str">
        <f t="shared" si="79"/>
        <v>Jones</v>
      </c>
      <c r="G1437" t="str">
        <f t="shared" si="80"/>
        <v>Mississippi</v>
      </c>
      <c r="H1437">
        <v>67761</v>
      </c>
      <c r="I1437">
        <v>67761</v>
      </c>
      <c r="J1437">
        <v>67818</v>
      </c>
      <c r="K1437">
        <v>67858</v>
      </c>
      <c r="L1437">
        <v>68328</v>
      </c>
      <c r="M1437">
        <v>68826</v>
      </c>
      <c r="N1437">
        <v>68233</v>
      </c>
      <c r="O1437">
        <v>68224</v>
      </c>
      <c r="P1437" s="2">
        <v>67953</v>
      </c>
      <c r="Q1437" s="10" t="s">
        <v>3319</v>
      </c>
      <c r="S1437" s="2"/>
    </row>
    <row r="1438" spans="1:20" x14ac:dyDescent="0.2">
      <c r="A1438" t="s">
        <v>5905</v>
      </c>
      <c r="B1438">
        <v>28069</v>
      </c>
      <c r="C1438">
        <v>50</v>
      </c>
      <c r="D1438" t="str">
        <f t="shared" si="78"/>
        <v>05000US28069</v>
      </c>
      <c r="E1438" t="s">
        <v>1459</v>
      </c>
      <c r="F1438" t="str">
        <f t="shared" si="79"/>
        <v>Kemper</v>
      </c>
      <c r="G1438" t="str">
        <f t="shared" si="80"/>
        <v>Mississippi</v>
      </c>
      <c r="H1438">
        <v>10456</v>
      </c>
      <c r="I1438">
        <v>10461</v>
      </c>
      <c r="J1438">
        <v>10457</v>
      </c>
      <c r="K1438">
        <v>10257</v>
      </c>
      <c r="L1438">
        <v>10351</v>
      </c>
      <c r="M1438">
        <v>10260</v>
      </c>
      <c r="N1438">
        <v>10188</v>
      </c>
      <c r="O1438">
        <v>9943</v>
      </c>
      <c r="P1438" s="2">
        <v>9896</v>
      </c>
      <c r="Q1438" s="10" t="s">
        <v>3319</v>
      </c>
      <c r="S1438" s="2"/>
    </row>
    <row r="1439" spans="1:20" x14ac:dyDescent="0.2">
      <c r="A1439" t="s">
        <v>5906</v>
      </c>
      <c r="B1439">
        <v>28071</v>
      </c>
      <c r="C1439">
        <v>50</v>
      </c>
      <c r="D1439" t="str">
        <f t="shared" si="78"/>
        <v>05000US28071</v>
      </c>
      <c r="E1439" t="s">
        <v>1460</v>
      </c>
      <c r="F1439" t="str">
        <f t="shared" si="79"/>
        <v>Lafayette</v>
      </c>
      <c r="G1439" t="str">
        <f t="shared" si="80"/>
        <v>Mississippi</v>
      </c>
      <c r="H1439">
        <v>47351</v>
      </c>
      <c r="I1439">
        <v>47359</v>
      </c>
      <c r="J1439">
        <v>47563</v>
      </c>
      <c r="K1439">
        <v>48416</v>
      </c>
      <c r="L1439">
        <v>50367</v>
      </c>
      <c r="M1439">
        <v>51633</v>
      </c>
      <c r="N1439">
        <v>52154</v>
      </c>
      <c r="O1439">
        <v>53014</v>
      </c>
      <c r="P1439" s="2">
        <v>53796</v>
      </c>
      <c r="Q1439" s="1" t="s">
        <v>3326</v>
      </c>
    </row>
    <row r="1440" spans="1:20" x14ac:dyDescent="0.2">
      <c r="A1440" t="s">
        <v>5907</v>
      </c>
      <c r="B1440">
        <v>28073</v>
      </c>
      <c r="C1440">
        <v>50</v>
      </c>
      <c r="D1440" t="str">
        <f t="shared" si="78"/>
        <v>05000US28073</v>
      </c>
      <c r="E1440" t="s">
        <v>1461</v>
      </c>
      <c r="F1440" t="str">
        <f t="shared" si="79"/>
        <v>Lamar</v>
      </c>
      <c r="G1440" t="str">
        <f t="shared" si="80"/>
        <v>Mississippi</v>
      </c>
      <c r="H1440">
        <v>55658</v>
      </c>
      <c r="I1440">
        <v>55675</v>
      </c>
      <c r="J1440">
        <v>56081</v>
      </c>
      <c r="K1440">
        <v>57140</v>
      </c>
      <c r="L1440">
        <v>57862</v>
      </c>
      <c r="M1440">
        <v>58887</v>
      </c>
      <c r="N1440">
        <v>59883</v>
      </c>
      <c r="O1440">
        <v>60570</v>
      </c>
      <c r="P1440" s="2">
        <v>60914</v>
      </c>
      <c r="Q1440" s="10" t="s">
        <v>3319</v>
      </c>
    </row>
    <row r="1441" spans="1:17" x14ac:dyDescent="0.2">
      <c r="A1441" t="s">
        <v>5908</v>
      </c>
      <c r="B1441">
        <v>28075</v>
      </c>
      <c r="C1441">
        <v>50</v>
      </c>
      <c r="D1441" t="str">
        <f t="shared" si="78"/>
        <v>05000US28075</v>
      </c>
      <c r="E1441" t="s">
        <v>1462</v>
      </c>
      <c r="F1441" t="str">
        <f t="shared" si="79"/>
        <v>Lauderdale</v>
      </c>
      <c r="G1441" t="str">
        <f t="shared" si="80"/>
        <v>Mississippi</v>
      </c>
      <c r="H1441">
        <v>80261</v>
      </c>
      <c r="I1441">
        <v>80261</v>
      </c>
      <c r="J1441">
        <v>80413</v>
      </c>
      <c r="K1441">
        <v>80620</v>
      </c>
      <c r="L1441">
        <v>80266</v>
      </c>
      <c r="M1441">
        <v>80283</v>
      </c>
      <c r="N1441">
        <v>79356</v>
      </c>
      <c r="O1441">
        <v>78505</v>
      </c>
      <c r="P1441" s="2">
        <v>77755</v>
      </c>
      <c r="Q1441" s="11" t="s">
        <v>3319</v>
      </c>
    </row>
    <row r="1442" spans="1:17" x14ac:dyDescent="0.2">
      <c r="A1442" t="s">
        <v>5909</v>
      </c>
      <c r="B1442">
        <v>28077</v>
      </c>
      <c r="C1442">
        <v>50</v>
      </c>
      <c r="D1442" t="str">
        <f t="shared" si="78"/>
        <v>05000US28077</v>
      </c>
      <c r="E1442" t="s">
        <v>1463</v>
      </c>
      <c r="F1442" t="str">
        <f t="shared" si="79"/>
        <v>Lawrence</v>
      </c>
      <c r="G1442" t="str">
        <f t="shared" si="80"/>
        <v>Mississippi</v>
      </c>
      <c r="H1442">
        <v>12929</v>
      </c>
      <c r="I1442">
        <v>12929</v>
      </c>
      <c r="J1442">
        <v>12897</v>
      </c>
      <c r="K1442">
        <v>12672</v>
      </c>
      <c r="L1442">
        <v>12612</v>
      </c>
      <c r="M1442">
        <v>12512</v>
      </c>
      <c r="N1442">
        <v>12522</v>
      </c>
      <c r="O1442">
        <v>12618</v>
      </c>
      <c r="P1442" s="2">
        <v>12749</v>
      </c>
      <c r="Q1442" s="10" t="s">
        <v>3310</v>
      </c>
    </row>
    <row r="1443" spans="1:17" x14ac:dyDescent="0.2">
      <c r="A1443" t="s">
        <v>5910</v>
      </c>
      <c r="B1443">
        <v>28079</v>
      </c>
      <c r="C1443">
        <v>50</v>
      </c>
      <c r="D1443" t="str">
        <f t="shared" si="78"/>
        <v>05000US28079</v>
      </c>
      <c r="E1443" t="s">
        <v>1464</v>
      </c>
      <c r="F1443" t="str">
        <f t="shared" si="79"/>
        <v>Leake</v>
      </c>
      <c r="G1443" t="str">
        <f t="shared" si="80"/>
        <v>Mississippi</v>
      </c>
      <c r="H1443">
        <v>23805</v>
      </c>
      <c r="I1443">
        <v>23803</v>
      </c>
      <c r="J1443">
        <v>23756</v>
      </c>
      <c r="K1443">
        <v>23286</v>
      </c>
      <c r="L1443">
        <v>23235</v>
      </c>
      <c r="M1443">
        <v>23311</v>
      </c>
      <c r="N1443">
        <v>23183</v>
      </c>
      <c r="O1443">
        <v>22706</v>
      </c>
      <c r="P1443" s="2">
        <v>22620</v>
      </c>
      <c r="Q1443" s="10" t="s">
        <v>3319</v>
      </c>
    </row>
    <row r="1444" spans="1:17" x14ac:dyDescent="0.2">
      <c r="A1444" t="s">
        <v>5911</v>
      </c>
      <c r="B1444">
        <v>28081</v>
      </c>
      <c r="C1444">
        <v>50</v>
      </c>
      <c r="D1444" t="str">
        <f t="shared" si="78"/>
        <v>05000US28081</v>
      </c>
      <c r="E1444" t="s">
        <v>1465</v>
      </c>
      <c r="F1444" t="str">
        <f t="shared" si="79"/>
        <v>Lee</v>
      </c>
      <c r="G1444" t="str">
        <f t="shared" si="80"/>
        <v>Mississippi</v>
      </c>
      <c r="H1444">
        <v>82910</v>
      </c>
      <c r="I1444">
        <v>82910</v>
      </c>
      <c r="J1444">
        <v>82910</v>
      </c>
      <c r="K1444">
        <v>84172</v>
      </c>
      <c r="L1444">
        <v>85093</v>
      </c>
      <c r="M1444">
        <v>85384</v>
      </c>
      <c r="N1444">
        <v>85250</v>
      </c>
      <c r="O1444">
        <v>85295</v>
      </c>
      <c r="P1444" s="2">
        <v>85381</v>
      </c>
      <c r="Q1444" s="1" t="s">
        <v>3326</v>
      </c>
    </row>
    <row r="1445" spans="1:17" x14ac:dyDescent="0.2">
      <c r="A1445" t="s">
        <v>5912</v>
      </c>
      <c r="B1445">
        <v>28083</v>
      </c>
      <c r="C1445">
        <v>50</v>
      </c>
      <c r="D1445" t="str">
        <f t="shared" si="78"/>
        <v>05000US28083</v>
      </c>
      <c r="E1445" t="s">
        <v>1466</v>
      </c>
      <c r="F1445" t="str">
        <f t="shared" si="79"/>
        <v>Leflore</v>
      </c>
      <c r="G1445" t="str">
        <f t="shared" si="80"/>
        <v>Mississippi</v>
      </c>
      <c r="H1445">
        <v>32317</v>
      </c>
      <c r="I1445">
        <v>32382</v>
      </c>
      <c r="J1445">
        <v>32402</v>
      </c>
      <c r="K1445">
        <v>32027</v>
      </c>
      <c r="L1445">
        <v>30781</v>
      </c>
      <c r="M1445">
        <v>30780</v>
      </c>
      <c r="N1445">
        <v>30784</v>
      </c>
      <c r="O1445">
        <v>30300</v>
      </c>
      <c r="P1445" s="2">
        <v>29856</v>
      </c>
      <c r="Q1445" s="10" t="s">
        <v>3310</v>
      </c>
    </row>
    <row r="1446" spans="1:17" x14ac:dyDescent="0.2">
      <c r="A1446" t="s">
        <v>5913</v>
      </c>
      <c r="B1446">
        <v>28085</v>
      </c>
      <c r="C1446">
        <v>50</v>
      </c>
      <c r="D1446" t="str">
        <f t="shared" si="78"/>
        <v>05000US28085</v>
      </c>
      <c r="E1446" t="s">
        <v>1467</v>
      </c>
      <c r="F1446" t="str">
        <f t="shared" si="79"/>
        <v>Lincoln</v>
      </c>
      <c r="G1446" t="str">
        <f t="shared" si="80"/>
        <v>Mississippi</v>
      </c>
      <c r="H1446">
        <v>34869</v>
      </c>
      <c r="I1446">
        <v>34869</v>
      </c>
      <c r="J1446">
        <v>34878</v>
      </c>
      <c r="K1446">
        <v>34856</v>
      </c>
      <c r="L1446">
        <v>34835</v>
      </c>
      <c r="M1446">
        <v>34733</v>
      </c>
      <c r="N1446">
        <v>34763</v>
      </c>
      <c r="O1446">
        <v>34601</v>
      </c>
      <c r="P1446" s="2">
        <v>34523</v>
      </c>
      <c r="Q1446" s="10" t="s">
        <v>3310</v>
      </c>
    </row>
    <row r="1447" spans="1:17" x14ac:dyDescent="0.2">
      <c r="A1447" t="s">
        <v>5914</v>
      </c>
      <c r="B1447">
        <v>28087</v>
      </c>
      <c r="C1447">
        <v>50</v>
      </c>
      <c r="D1447" t="str">
        <f t="shared" si="78"/>
        <v>05000US28087</v>
      </c>
      <c r="E1447" t="s">
        <v>1468</v>
      </c>
      <c r="F1447" t="str">
        <f t="shared" si="79"/>
        <v>Lowndes</v>
      </c>
      <c r="G1447" t="str">
        <f t="shared" si="80"/>
        <v>Mississippi</v>
      </c>
      <c r="H1447">
        <v>59779</v>
      </c>
      <c r="I1447">
        <v>59779</v>
      </c>
      <c r="J1447">
        <v>59802</v>
      </c>
      <c r="K1447">
        <v>59590</v>
      </c>
      <c r="L1447">
        <v>59680</v>
      </c>
      <c r="M1447">
        <v>59945</v>
      </c>
      <c r="N1447">
        <v>59953</v>
      </c>
      <c r="O1447">
        <v>59744</v>
      </c>
      <c r="P1447" s="2">
        <v>59602</v>
      </c>
      <c r="Q1447" s="1" t="s">
        <v>3319</v>
      </c>
    </row>
    <row r="1448" spans="1:17" x14ac:dyDescent="0.2">
      <c r="A1448" t="s">
        <v>5915</v>
      </c>
      <c r="B1448">
        <v>28089</v>
      </c>
      <c r="C1448">
        <v>50</v>
      </c>
      <c r="D1448" t="str">
        <f t="shared" si="78"/>
        <v>05000US28089</v>
      </c>
      <c r="E1448" t="s">
        <v>1469</v>
      </c>
      <c r="F1448" t="str">
        <f t="shared" si="79"/>
        <v>Madison</v>
      </c>
      <c r="G1448" t="str">
        <f t="shared" si="80"/>
        <v>Mississippi</v>
      </c>
      <c r="H1448">
        <v>95203</v>
      </c>
      <c r="I1448">
        <v>95203</v>
      </c>
      <c r="J1448">
        <v>95587</v>
      </c>
      <c r="K1448">
        <v>97171</v>
      </c>
      <c r="L1448">
        <v>98549</v>
      </c>
      <c r="M1448">
        <v>100187</v>
      </c>
      <c r="N1448">
        <v>101698</v>
      </c>
      <c r="O1448">
        <v>103409</v>
      </c>
      <c r="P1448" s="2">
        <v>105114</v>
      </c>
      <c r="Q1448" s="10" t="s">
        <v>3310</v>
      </c>
    </row>
    <row r="1449" spans="1:17" x14ac:dyDescent="0.2">
      <c r="A1449" t="s">
        <v>5916</v>
      </c>
      <c r="B1449">
        <v>28091</v>
      </c>
      <c r="C1449">
        <v>50</v>
      </c>
      <c r="D1449" t="str">
        <f t="shared" si="78"/>
        <v>05000US28091</v>
      </c>
      <c r="E1449" t="s">
        <v>1470</v>
      </c>
      <c r="F1449" t="str">
        <f t="shared" si="79"/>
        <v>Marion</v>
      </c>
      <c r="G1449" t="str">
        <f t="shared" si="80"/>
        <v>Mississippi</v>
      </c>
      <c r="H1449">
        <v>27088</v>
      </c>
      <c r="I1449">
        <v>27081</v>
      </c>
      <c r="J1449">
        <v>27022</v>
      </c>
      <c r="K1449">
        <v>26712</v>
      </c>
      <c r="L1449">
        <v>26365</v>
      </c>
      <c r="M1449">
        <v>26121</v>
      </c>
      <c r="N1449">
        <v>25778</v>
      </c>
      <c r="O1449">
        <v>25533</v>
      </c>
      <c r="P1449" s="2">
        <v>25251</v>
      </c>
      <c r="Q1449" s="10" t="s">
        <v>3310</v>
      </c>
    </row>
    <row r="1450" spans="1:17" x14ac:dyDescent="0.2">
      <c r="A1450" t="s">
        <v>5917</v>
      </c>
      <c r="B1450">
        <v>28093</v>
      </c>
      <c r="C1450">
        <v>50</v>
      </c>
      <c r="D1450" t="str">
        <f t="shared" si="78"/>
        <v>05000US28093</v>
      </c>
      <c r="E1450" t="s">
        <v>1471</v>
      </c>
      <c r="F1450" t="str">
        <f t="shared" si="79"/>
        <v>Marshall</v>
      </c>
      <c r="G1450" t="str">
        <f t="shared" si="80"/>
        <v>Mississippi</v>
      </c>
      <c r="H1450">
        <v>37144</v>
      </c>
      <c r="I1450">
        <v>37139</v>
      </c>
      <c r="J1450">
        <v>37080</v>
      </c>
      <c r="K1450">
        <v>36759</v>
      </c>
      <c r="L1450">
        <v>36558</v>
      </c>
      <c r="M1450">
        <v>36497</v>
      </c>
      <c r="N1450">
        <v>36199</v>
      </c>
      <c r="O1450">
        <v>35927</v>
      </c>
      <c r="P1450" s="2">
        <v>35801</v>
      </c>
      <c r="Q1450" s="10" t="s">
        <v>3310</v>
      </c>
    </row>
    <row r="1451" spans="1:17" x14ac:dyDescent="0.2">
      <c r="A1451" t="s">
        <v>5918</v>
      </c>
      <c r="B1451">
        <v>28095</v>
      </c>
      <c r="C1451">
        <v>50</v>
      </c>
      <c r="D1451" t="str">
        <f t="shared" si="78"/>
        <v>05000US28095</v>
      </c>
      <c r="E1451" t="s">
        <v>1472</v>
      </c>
      <c r="F1451" t="str">
        <f t="shared" si="79"/>
        <v>Monroe</v>
      </c>
      <c r="G1451" t="str">
        <f t="shared" si="80"/>
        <v>Mississippi</v>
      </c>
      <c r="H1451">
        <v>36989</v>
      </c>
      <c r="I1451">
        <v>36989</v>
      </c>
      <c r="J1451">
        <v>36900</v>
      </c>
      <c r="K1451">
        <v>36553</v>
      </c>
      <c r="L1451">
        <v>36396</v>
      </c>
      <c r="M1451">
        <v>36113</v>
      </c>
      <c r="N1451">
        <v>35986</v>
      </c>
      <c r="O1451">
        <v>35777</v>
      </c>
      <c r="P1451" s="2">
        <v>35873</v>
      </c>
      <c r="Q1451" s="1" t="s">
        <v>3326</v>
      </c>
    </row>
    <row r="1452" spans="1:17" x14ac:dyDescent="0.2">
      <c r="A1452" t="s">
        <v>5919</v>
      </c>
      <c r="B1452">
        <v>28097</v>
      </c>
      <c r="C1452">
        <v>50</v>
      </c>
      <c r="D1452" t="str">
        <f t="shared" si="78"/>
        <v>05000US28097</v>
      </c>
      <c r="E1452" t="s">
        <v>1473</v>
      </c>
      <c r="F1452" t="str">
        <f t="shared" si="79"/>
        <v>Montgomery</v>
      </c>
      <c r="G1452" t="str">
        <f t="shared" si="80"/>
        <v>Mississippi</v>
      </c>
      <c r="H1452">
        <v>10925</v>
      </c>
      <c r="I1452">
        <v>10925</v>
      </c>
      <c r="J1452">
        <v>10906</v>
      </c>
      <c r="K1452">
        <v>10755</v>
      </c>
      <c r="L1452">
        <v>10561</v>
      </c>
      <c r="M1452">
        <v>10529</v>
      </c>
      <c r="N1452">
        <v>10328</v>
      </c>
      <c r="O1452">
        <v>10158</v>
      </c>
      <c r="P1452" s="2">
        <v>10187</v>
      </c>
      <c r="Q1452" s="1" t="s">
        <v>3326</v>
      </c>
    </row>
    <row r="1453" spans="1:17" x14ac:dyDescent="0.2">
      <c r="A1453" t="s">
        <v>5920</v>
      </c>
      <c r="B1453">
        <v>28099</v>
      </c>
      <c r="C1453">
        <v>50</v>
      </c>
      <c r="D1453" t="str">
        <f t="shared" si="78"/>
        <v>05000US28099</v>
      </c>
      <c r="E1453" t="s">
        <v>1474</v>
      </c>
      <c r="F1453" t="str">
        <f t="shared" si="79"/>
        <v>Neshoba</v>
      </c>
      <c r="G1453" t="str">
        <f t="shared" si="80"/>
        <v>Mississippi</v>
      </c>
      <c r="H1453">
        <v>29676</v>
      </c>
      <c r="I1453">
        <v>29673</v>
      </c>
      <c r="J1453">
        <v>29673</v>
      </c>
      <c r="K1453">
        <v>29698</v>
      </c>
      <c r="L1453">
        <v>29683</v>
      </c>
      <c r="M1453">
        <v>29465</v>
      </c>
      <c r="N1453">
        <v>29407</v>
      </c>
      <c r="O1453">
        <v>29414</v>
      </c>
      <c r="P1453" s="2">
        <v>29403</v>
      </c>
      <c r="Q1453" s="10" t="s">
        <v>3319</v>
      </c>
    </row>
    <row r="1454" spans="1:17" x14ac:dyDescent="0.2">
      <c r="A1454" t="s">
        <v>5921</v>
      </c>
      <c r="B1454">
        <v>28101</v>
      </c>
      <c r="C1454">
        <v>50</v>
      </c>
      <c r="D1454" t="str">
        <f t="shared" si="78"/>
        <v>05000US28101</v>
      </c>
      <c r="E1454" t="s">
        <v>1475</v>
      </c>
      <c r="F1454" t="str">
        <f t="shared" si="79"/>
        <v>Newton</v>
      </c>
      <c r="G1454" t="str">
        <f t="shared" si="80"/>
        <v>Mississippi</v>
      </c>
      <c r="H1454">
        <v>21720</v>
      </c>
      <c r="I1454">
        <v>21720</v>
      </c>
      <c r="J1454">
        <v>21667</v>
      </c>
      <c r="K1454">
        <v>21488</v>
      </c>
      <c r="L1454">
        <v>21596</v>
      </c>
      <c r="M1454">
        <v>21650</v>
      </c>
      <c r="N1454">
        <v>21784</v>
      </c>
      <c r="O1454">
        <v>21670</v>
      </c>
      <c r="P1454" s="2">
        <v>21558</v>
      </c>
      <c r="Q1454" s="11" t="s">
        <v>3319</v>
      </c>
    </row>
    <row r="1455" spans="1:17" x14ac:dyDescent="0.2">
      <c r="A1455" t="s">
        <v>5922</v>
      </c>
      <c r="B1455">
        <v>28103</v>
      </c>
      <c r="C1455">
        <v>50</v>
      </c>
      <c r="D1455" t="str">
        <f t="shared" si="78"/>
        <v>05000US28103</v>
      </c>
      <c r="E1455" t="s">
        <v>1476</v>
      </c>
      <c r="F1455" t="str">
        <f t="shared" si="79"/>
        <v>Noxubee</v>
      </c>
      <c r="G1455" t="str">
        <f t="shared" si="80"/>
        <v>Mississippi</v>
      </c>
      <c r="H1455">
        <v>11545</v>
      </c>
      <c r="I1455">
        <v>11545</v>
      </c>
      <c r="J1455">
        <v>11496</v>
      </c>
      <c r="K1455">
        <v>11325</v>
      </c>
      <c r="L1455">
        <v>11175</v>
      </c>
      <c r="M1455">
        <v>11067</v>
      </c>
      <c r="N1455">
        <v>11145</v>
      </c>
      <c r="O1455">
        <v>11064</v>
      </c>
      <c r="P1455" s="2">
        <v>11038</v>
      </c>
      <c r="Q1455" s="10" t="s">
        <v>3319</v>
      </c>
    </row>
    <row r="1456" spans="1:17" x14ac:dyDescent="0.2">
      <c r="A1456" t="s">
        <v>5923</v>
      </c>
      <c r="B1456">
        <v>28105</v>
      </c>
      <c r="C1456">
        <v>50</v>
      </c>
      <c r="D1456" t="str">
        <f t="shared" si="78"/>
        <v>05000US28105</v>
      </c>
      <c r="E1456" t="s">
        <v>1477</v>
      </c>
      <c r="F1456" t="str">
        <f t="shared" si="79"/>
        <v>Oktibbeha</v>
      </c>
      <c r="G1456" t="str">
        <f t="shared" si="80"/>
        <v>Mississippi</v>
      </c>
      <c r="H1456">
        <v>47671</v>
      </c>
      <c r="I1456">
        <v>47671</v>
      </c>
      <c r="J1456">
        <v>47712</v>
      </c>
      <c r="K1456">
        <v>47868</v>
      </c>
      <c r="L1456">
        <v>48978</v>
      </c>
      <c r="M1456">
        <v>49277</v>
      </c>
      <c r="N1456">
        <v>49303</v>
      </c>
      <c r="O1456">
        <v>49729</v>
      </c>
      <c r="P1456" s="2">
        <v>49833</v>
      </c>
      <c r="Q1456" s="1" t="s">
        <v>3319</v>
      </c>
    </row>
    <row r="1457" spans="1:19" x14ac:dyDescent="0.2">
      <c r="A1457" t="s">
        <v>5924</v>
      </c>
      <c r="B1457">
        <v>28107</v>
      </c>
      <c r="C1457">
        <v>50</v>
      </c>
      <c r="D1457" t="str">
        <f t="shared" si="78"/>
        <v>05000US28107</v>
      </c>
      <c r="E1457" t="s">
        <v>1478</v>
      </c>
      <c r="F1457" t="str">
        <f t="shared" si="79"/>
        <v>Panola</v>
      </c>
      <c r="G1457" t="str">
        <f t="shared" si="80"/>
        <v>Mississippi</v>
      </c>
      <c r="H1457">
        <v>34707</v>
      </c>
      <c r="I1457">
        <v>34699</v>
      </c>
      <c r="J1457">
        <v>34658</v>
      </c>
      <c r="K1457">
        <v>34511</v>
      </c>
      <c r="L1457">
        <v>34444</v>
      </c>
      <c r="M1457">
        <v>34421</v>
      </c>
      <c r="N1457">
        <v>34415</v>
      </c>
      <c r="O1457">
        <v>34152</v>
      </c>
      <c r="P1457" s="2">
        <v>34164</v>
      </c>
      <c r="Q1457" s="10" t="s">
        <v>3310</v>
      </c>
    </row>
    <row r="1458" spans="1:19" x14ac:dyDescent="0.2">
      <c r="A1458" t="s">
        <v>5925</v>
      </c>
      <c r="B1458">
        <v>28109</v>
      </c>
      <c r="C1458">
        <v>50</v>
      </c>
      <c r="D1458" t="str">
        <f t="shared" si="78"/>
        <v>05000US28109</v>
      </c>
      <c r="E1458" t="s">
        <v>1479</v>
      </c>
      <c r="F1458" t="str">
        <f t="shared" si="79"/>
        <v>Pearl River</v>
      </c>
      <c r="G1458" t="str">
        <f t="shared" si="80"/>
        <v>Mississippi</v>
      </c>
      <c r="H1458">
        <v>55834</v>
      </c>
      <c r="I1458">
        <v>55747</v>
      </c>
      <c r="J1458">
        <v>55723</v>
      </c>
      <c r="K1458">
        <v>55463</v>
      </c>
      <c r="L1458">
        <v>55092</v>
      </c>
      <c r="M1458">
        <v>54943</v>
      </c>
      <c r="N1458">
        <v>55325</v>
      </c>
      <c r="O1458">
        <v>55163</v>
      </c>
      <c r="P1458" s="2">
        <v>55310</v>
      </c>
      <c r="Q1458" s="10" t="s">
        <v>3319</v>
      </c>
    </row>
    <row r="1459" spans="1:19" x14ac:dyDescent="0.2">
      <c r="A1459" t="s">
        <v>5926</v>
      </c>
      <c r="B1459">
        <v>28111</v>
      </c>
      <c r="C1459">
        <v>50</v>
      </c>
      <c r="D1459" t="str">
        <f t="shared" si="78"/>
        <v>05000US28111</v>
      </c>
      <c r="E1459" t="s">
        <v>1480</v>
      </c>
      <c r="F1459" t="str">
        <f t="shared" si="79"/>
        <v>Perry</v>
      </c>
      <c r="G1459" t="str">
        <f t="shared" si="80"/>
        <v>Mississippi</v>
      </c>
      <c r="H1459">
        <v>12250</v>
      </c>
      <c r="I1459">
        <v>12250</v>
      </c>
      <c r="J1459">
        <v>12213</v>
      </c>
      <c r="K1459">
        <v>12238</v>
      </c>
      <c r="L1459">
        <v>12084</v>
      </c>
      <c r="M1459">
        <v>12118</v>
      </c>
      <c r="N1459">
        <v>12197</v>
      </c>
      <c r="O1459">
        <v>12225</v>
      </c>
      <c r="P1459" s="2">
        <v>12245</v>
      </c>
      <c r="Q1459" s="10" t="s">
        <v>3319</v>
      </c>
    </row>
    <row r="1460" spans="1:19" x14ac:dyDescent="0.2">
      <c r="A1460" t="s">
        <v>5927</v>
      </c>
      <c r="B1460">
        <v>28113</v>
      </c>
      <c r="C1460">
        <v>50</v>
      </c>
      <c r="D1460" t="str">
        <f t="shared" si="78"/>
        <v>05000US28113</v>
      </c>
      <c r="E1460" t="s">
        <v>1481</v>
      </c>
      <c r="F1460" t="str">
        <f t="shared" si="79"/>
        <v>Pike</v>
      </c>
      <c r="G1460" t="str">
        <f t="shared" si="80"/>
        <v>Mississippi</v>
      </c>
      <c r="H1460">
        <v>40404</v>
      </c>
      <c r="I1460">
        <v>40407</v>
      </c>
      <c r="J1460">
        <v>40440</v>
      </c>
      <c r="K1460">
        <v>40411</v>
      </c>
      <c r="L1460">
        <v>40099</v>
      </c>
      <c r="M1460">
        <v>39987</v>
      </c>
      <c r="N1460">
        <v>39984</v>
      </c>
      <c r="O1460">
        <v>39960</v>
      </c>
      <c r="P1460" s="2">
        <v>39667</v>
      </c>
      <c r="Q1460" s="10" t="s">
        <v>3310</v>
      </c>
    </row>
    <row r="1461" spans="1:19" x14ac:dyDescent="0.2">
      <c r="A1461" t="s">
        <v>5928</v>
      </c>
      <c r="B1461">
        <v>28115</v>
      </c>
      <c r="C1461">
        <v>50</v>
      </c>
      <c r="D1461" t="str">
        <f t="shared" si="78"/>
        <v>05000US28115</v>
      </c>
      <c r="E1461" t="s">
        <v>1482</v>
      </c>
      <c r="F1461" t="str">
        <f t="shared" si="79"/>
        <v>Pontotoc</v>
      </c>
      <c r="G1461" t="str">
        <f t="shared" si="80"/>
        <v>Mississippi</v>
      </c>
      <c r="H1461">
        <v>29957</v>
      </c>
      <c r="I1461">
        <v>29957</v>
      </c>
      <c r="J1461">
        <v>30043</v>
      </c>
      <c r="K1461">
        <v>29801</v>
      </c>
      <c r="L1461">
        <v>30347</v>
      </c>
      <c r="M1461">
        <v>30691</v>
      </c>
      <c r="N1461">
        <v>30808</v>
      </c>
      <c r="O1461">
        <v>30912</v>
      </c>
      <c r="P1461" s="2">
        <v>31550</v>
      </c>
      <c r="Q1461" s="1" t="s">
        <v>3326</v>
      </c>
    </row>
    <row r="1462" spans="1:19" x14ac:dyDescent="0.2">
      <c r="A1462" t="s">
        <v>5929</v>
      </c>
      <c r="B1462">
        <v>28117</v>
      </c>
      <c r="C1462">
        <v>50</v>
      </c>
      <c r="D1462" t="str">
        <f t="shared" si="78"/>
        <v>05000US28117</v>
      </c>
      <c r="E1462" t="s">
        <v>1483</v>
      </c>
      <c r="F1462" t="str">
        <f t="shared" si="79"/>
        <v>Prentiss</v>
      </c>
      <c r="G1462" t="str">
        <f t="shared" si="80"/>
        <v>Mississippi</v>
      </c>
      <c r="H1462">
        <v>25276</v>
      </c>
      <c r="I1462">
        <v>25276</v>
      </c>
      <c r="J1462">
        <v>25218</v>
      </c>
      <c r="K1462">
        <v>25312</v>
      </c>
      <c r="L1462">
        <v>25329</v>
      </c>
      <c r="M1462">
        <v>25422</v>
      </c>
      <c r="N1462">
        <v>25373</v>
      </c>
      <c r="O1462">
        <v>25313</v>
      </c>
      <c r="P1462" s="2">
        <v>25256</v>
      </c>
      <c r="Q1462" s="1" t="s">
        <v>3326</v>
      </c>
    </row>
    <row r="1463" spans="1:19" x14ac:dyDescent="0.2">
      <c r="A1463" t="s">
        <v>5930</v>
      </c>
      <c r="B1463">
        <v>28119</v>
      </c>
      <c r="C1463">
        <v>50</v>
      </c>
      <c r="D1463" t="str">
        <f t="shared" si="78"/>
        <v>05000US28119</v>
      </c>
      <c r="E1463" t="s">
        <v>1484</v>
      </c>
      <c r="F1463" t="str">
        <f t="shared" si="79"/>
        <v>Quitman</v>
      </c>
      <c r="G1463" t="str">
        <f t="shared" si="80"/>
        <v>Mississippi</v>
      </c>
      <c r="H1463">
        <v>8223</v>
      </c>
      <c r="I1463">
        <v>8223</v>
      </c>
      <c r="J1463">
        <v>8165</v>
      </c>
      <c r="K1463">
        <v>8029</v>
      </c>
      <c r="L1463">
        <v>7802</v>
      </c>
      <c r="M1463">
        <v>7826</v>
      </c>
      <c r="N1463">
        <v>7678</v>
      </c>
      <c r="O1463">
        <v>7514</v>
      </c>
      <c r="P1463" s="2">
        <v>7349</v>
      </c>
      <c r="Q1463" s="10" t="s">
        <v>3310</v>
      </c>
    </row>
    <row r="1464" spans="1:19" x14ac:dyDescent="0.2">
      <c r="A1464" t="s">
        <v>5931</v>
      </c>
      <c r="B1464">
        <v>28121</v>
      </c>
      <c r="C1464">
        <v>50</v>
      </c>
      <c r="D1464" t="str">
        <f t="shared" si="78"/>
        <v>05000US28121</v>
      </c>
      <c r="E1464" t="s">
        <v>1485</v>
      </c>
      <c r="F1464" t="str">
        <f t="shared" si="79"/>
        <v>Rankin</v>
      </c>
      <c r="G1464" t="str">
        <f t="shared" si="80"/>
        <v>Mississippi</v>
      </c>
      <c r="H1464">
        <v>141617</v>
      </c>
      <c r="I1464">
        <v>142061</v>
      </c>
      <c r="J1464">
        <v>142490</v>
      </c>
      <c r="K1464">
        <v>144085</v>
      </c>
      <c r="L1464">
        <v>145598</v>
      </c>
      <c r="M1464">
        <v>147040</v>
      </c>
      <c r="N1464">
        <v>148012</v>
      </c>
      <c r="O1464">
        <v>148770</v>
      </c>
      <c r="P1464" s="2">
        <v>150228</v>
      </c>
      <c r="Q1464" s="10" t="s">
        <v>3310</v>
      </c>
    </row>
    <row r="1465" spans="1:19" x14ac:dyDescent="0.2">
      <c r="A1465" t="s">
        <v>5932</v>
      </c>
      <c r="B1465">
        <v>28123</v>
      </c>
      <c r="C1465">
        <v>50</v>
      </c>
      <c r="D1465" t="str">
        <f t="shared" si="78"/>
        <v>05000US28123</v>
      </c>
      <c r="E1465" t="s">
        <v>1486</v>
      </c>
      <c r="F1465" t="str">
        <f t="shared" si="79"/>
        <v>Scott</v>
      </c>
      <c r="G1465" t="str">
        <f t="shared" si="80"/>
        <v>Mississippi</v>
      </c>
      <c r="H1465">
        <v>28264</v>
      </c>
      <c r="I1465">
        <v>28260</v>
      </c>
      <c r="J1465">
        <v>28316</v>
      </c>
      <c r="K1465">
        <v>28306</v>
      </c>
      <c r="L1465">
        <v>28262</v>
      </c>
      <c r="M1465">
        <v>28196</v>
      </c>
      <c r="N1465">
        <v>28402</v>
      </c>
      <c r="O1465">
        <v>28275</v>
      </c>
      <c r="P1465" s="2">
        <v>28207</v>
      </c>
      <c r="Q1465" s="10" t="s">
        <v>3319</v>
      </c>
    </row>
    <row r="1466" spans="1:19" x14ac:dyDescent="0.2">
      <c r="A1466" t="s">
        <v>5933</v>
      </c>
      <c r="B1466">
        <v>28125</v>
      </c>
      <c r="C1466">
        <v>50</v>
      </c>
      <c r="D1466" t="str">
        <f t="shared" si="78"/>
        <v>05000US28125</v>
      </c>
      <c r="E1466" t="s">
        <v>1487</v>
      </c>
      <c r="F1466" t="str">
        <f t="shared" si="79"/>
        <v>Sharkey</v>
      </c>
      <c r="G1466" t="str">
        <f t="shared" si="80"/>
        <v>Mississippi</v>
      </c>
      <c r="H1466">
        <v>4916</v>
      </c>
      <c r="I1466">
        <v>4916</v>
      </c>
      <c r="J1466">
        <v>4880</v>
      </c>
      <c r="K1466">
        <v>4878</v>
      </c>
      <c r="L1466">
        <v>4793</v>
      </c>
      <c r="M1466">
        <v>4677</v>
      </c>
      <c r="N1466">
        <v>4626</v>
      </c>
      <c r="O1466">
        <v>4594</v>
      </c>
      <c r="P1466" s="2">
        <v>4552</v>
      </c>
      <c r="Q1466" s="10" t="s">
        <v>3310</v>
      </c>
    </row>
    <row r="1467" spans="1:19" x14ac:dyDescent="0.2">
      <c r="A1467" t="s">
        <v>5934</v>
      </c>
      <c r="B1467">
        <v>28127</v>
      </c>
      <c r="C1467">
        <v>50</v>
      </c>
      <c r="D1467" t="str">
        <f t="shared" si="78"/>
        <v>05000US28127</v>
      </c>
      <c r="E1467" t="s">
        <v>1488</v>
      </c>
      <c r="F1467" t="str">
        <f t="shared" si="79"/>
        <v>Simpson</v>
      </c>
      <c r="G1467" t="str">
        <f t="shared" si="80"/>
        <v>Mississippi</v>
      </c>
      <c r="H1467">
        <v>27503</v>
      </c>
      <c r="I1467">
        <v>27502</v>
      </c>
      <c r="J1467">
        <v>27510</v>
      </c>
      <c r="K1467">
        <v>27379</v>
      </c>
      <c r="L1467">
        <v>27384</v>
      </c>
      <c r="M1467">
        <v>27485</v>
      </c>
      <c r="N1467">
        <v>27493</v>
      </c>
      <c r="O1467">
        <v>27122</v>
      </c>
      <c r="P1467" s="2">
        <v>26912</v>
      </c>
      <c r="Q1467" s="10" t="s">
        <v>3310</v>
      </c>
    </row>
    <row r="1468" spans="1:19" x14ac:dyDescent="0.2">
      <c r="A1468" t="s">
        <v>5935</v>
      </c>
      <c r="B1468">
        <v>28129</v>
      </c>
      <c r="C1468">
        <v>50</v>
      </c>
      <c r="D1468" t="str">
        <f t="shared" si="78"/>
        <v>05000US28129</v>
      </c>
      <c r="E1468" t="s">
        <v>1489</v>
      </c>
      <c r="F1468" t="str">
        <f t="shared" si="79"/>
        <v>Smith</v>
      </c>
      <c r="G1468" t="str">
        <f t="shared" si="80"/>
        <v>Mississippi</v>
      </c>
      <c r="H1468">
        <v>16491</v>
      </c>
      <c r="I1468">
        <v>16493</v>
      </c>
      <c r="J1468">
        <v>16478</v>
      </c>
      <c r="K1468">
        <v>16530</v>
      </c>
      <c r="L1468">
        <v>16348</v>
      </c>
      <c r="M1468">
        <v>16210</v>
      </c>
      <c r="N1468">
        <v>16159</v>
      </c>
      <c r="O1468">
        <v>16057</v>
      </c>
      <c r="P1468" s="2">
        <v>15909</v>
      </c>
      <c r="Q1468" s="10" t="s">
        <v>3319</v>
      </c>
      <c r="S1468" s="2"/>
    </row>
    <row r="1469" spans="1:19" x14ac:dyDescent="0.2">
      <c r="A1469" t="s">
        <v>5936</v>
      </c>
      <c r="B1469">
        <v>28131</v>
      </c>
      <c r="C1469">
        <v>50</v>
      </c>
      <c r="D1469" t="str">
        <f t="shared" si="78"/>
        <v>05000US28131</v>
      </c>
      <c r="E1469" t="s">
        <v>1490</v>
      </c>
      <c r="F1469" t="str">
        <f t="shared" si="79"/>
        <v>Stone</v>
      </c>
      <c r="G1469" t="str">
        <f t="shared" si="80"/>
        <v>Mississippi</v>
      </c>
      <c r="H1469">
        <v>17786</v>
      </c>
      <c r="I1469">
        <v>17786</v>
      </c>
      <c r="J1469">
        <v>17891</v>
      </c>
      <c r="K1469">
        <v>17927</v>
      </c>
      <c r="L1469">
        <v>18053</v>
      </c>
      <c r="M1469">
        <v>17970</v>
      </c>
      <c r="N1469">
        <v>17877</v>
      </c>
      <c r="O1469">
        <v>18061</v>
      </c>
      <c r="P1469" s="2">
        <v>18012</v>
      </c>
      <c r="Q1469" s="10" t="s">
        <v>3319</v>
      </c>
      <c r="S1469" s="2"/>
    </row>
    <row r="1470" spans="1:19" x14ac:dyDescent="0.2">
      <c r="A1470" t="s">
        <v>5937</v>
      </c>
      <c r="B1470">
        <v>28133</v>
      </c>
      <c r="C1470">
        <v>50</v>
      </c>
      <c r="D1470" t="str">
        <f t="shared" si="78"/>
        <v>05000US28133</v>
      </c>
      <c r="E1470" t="s">
        <v>1491</v>
      </c>
      <c r="F1470" t="str">
        <f t="shared" si="79"/>
        <v>Sunflower</v>
      </c>
      <c r="G1470" t="str">
        <f t="shared" si="80"/>
        <v>Mississippi</v>
      </c>
      <c r="H1470">
        <v>29450</v>
      </c>
      <c r="I1470">
        <v>29385</v>
      </c>
      <c r="J1470">
        <v>28951</v>
      </c>
      <c r="K1470">
        <v>28515</v>
      </c>
      <c r="L1470">
        <v>28417</v>
      </c>
      <c r="M1470">
        <v>27941</v>
      </c>
      <c r="N1470">
        <v>27432</v>
      </c>
      <c r="O1470">
        <v>26923</v>
      </c>
      <c r="P1470" s="2">
        <v>26407</v>
      </c>
      <c r="Q1470" s="10" t="s">
        <v>3310</v>
      </c>
      <c r="S1470" s="2"/>
    </row>
    <row r="1471" spans="1:19" x14ac:dyDescent="0.2">
      <c r="A1471" t="s">
        <v>5938</v>
      </c>
      <c r="B1471">
        <v>28135</v>
      </c>
      <c r="C1471">
        <v>50</v>
      </c>
      <c r="D1471" t="str">
        <f t="shared" si="78"/>
        <v>05000US28135</v>
      </c>
      <c r="E1471" t="s">
        <v>1492</v>
      </c>
      <c r="F1471" t="str">
        <f t="shared" si="79"/>
        <v>Tallahatchie</v>
      </c>
      <c r="G1471" t="str">
        <f t="shared" si="80"/>
        <v>Mississippi</v>
      </c>
      <c r="H1471">
        <v>15378</v>
      </c>
      <c r="I1471">
        <v>15383</v>
      </c>
      <c r="J1471">
        <v>15341</v>
      </c>
      <c r="K1471">
        <v>15361</v>
      </c>
      <c r="L1471">
        <v>15100</v>
      </c>
      <c r="M1471">
        <v>15025</v>
      </c>
      <c r="N1471">
        <v>14740</v>
      </c>
      <c r="O1471">
        <v>14623</v>
      </c>
      <c r="P1471" s="2">
        <v>14394</v>
      </c>
      <c r="Q1471" s="10" t="s">
        <v>3310</v>
      </c>
    </row>
    <row r="1472" spans="1:19" x14ac:dyDescent="0.2">
      <c r="A1472" t="s">
        <v>5939</v>
      </c>
      <c r="B1472">
        <v>28137</v>
      </c>
      <c r="C1472">
        <v>50</v>
      </c>
      <c r="D1472" t="str">
        <f t="shared" si="78"/>
        <v>05000US28137</v>
      </c>
      <c r="E1472" t="s">
        <v>1493</v>
      </c>
      <c r="F1472" t="str">
        <f t="shared" si="79"/>
        <v>Tate</v>
      </c>
      <c r="G1472" t="str">
        <f t="shared" si="80"/>
        <v>Mississippi</v>
      </c>
      <c r="H1472">
        <v>28886</v>
      </c>
      <c r="I1472">
        <v>28882</v>
      </c>
      <c r="J1472">
        <v>28981</v>
      </c>
      <c r="K1472">
        <v>28739</v>
      </c>
      <c r="L1472">
        <v>28513</v>
      </c>
      <c r="M1472">
        <v>28354</v>
      </c>
      <c r="N1472">
        <v>28255</v>
      </c>
      <c r="O1472">
        <v>28368</v>
      </c>
      <c r="P1472" s="2">
        <v>28201</v>
      </c>
      <c r="Q1472" s="10" t="s">
        <v>3310</v>
      </c>
    </row>
    <row r="1473" spans="1:20" x14ac:dyDescent="0.2">
      <c r="A1473" t="s">
        <v>5940</v>
      </c>
      <c r="B1473">
        <v>28139</v>
      </c>
      <c r="C1473">
        <v>50</v>
      </c>
      <c r="D1473" t="str">
        <f t="shared" si="78"/>
        <v>05000US28139</v>
      </c>
      <c r="E1473" t="s">
        <v>1494</v>
      </c>
      <c r="F1473" t="str">
        <f t="shared" si="79"/>
        <v>Tippah</v>
      </c>
      <c r="G1473" t="str">
        <f t="shared" si="80"/>
        <v>Mississippi</v>
      </c>
      <c r="H1473">
        <v>22232</v>
      </c>
      <c r="I1473">
        <v>22232</v>
      </c>
      <c r="J1473">
        <v>22196</v>
      </c>
      <c r="K1473">
        <v>22079</v>
      </c>
      <c r="L1473">
        <v>21956</v>
      </c>
      <c r="M1473">
        <v>22051</v>
      </c>
      <c r="N1473">
        <v>22027</v>
      </c>
      <c r="O1473">
        <v>22082</v>
      </c>
      <c r="P1473" s="2">
        <v>22190</v>
      </c>
      <c r="Q1473" s="1" t="s">
        <v>3326</v>
      </c>
    </row>
    <row r="1474" spans="1:20" x14ac:dyDescent="0.2">
      <c r="A1474" t="s">
        <v>5941</v>
      </c>
      <c r="B1474">
        <v>28141</v>
      </c>
      <c r="C1474">
        <v>50</v>
      </c>
      <c r="D1474" t="str">
        <f t="shared" si="78"/>
        <v>05000US28141</v>
      </c>
      <c r="E1474" t="s">
        <v>1495</v>
      </c>
      <c r="F1474" t="str">
        <f t="shared" si="79"/>
        <v>Tishomingo</v>
      </c>
      <c r="G1474" t="str">
        <f t="shared" si="80"/>
        <v>Mississippi</v>
      </c>
      <c r="H1474">
        <v>19593</v>
      </c>
      <c r="I1474">
        <v>19596</v>
      </c>
      <c r="J1474">
        <v>19603</v>
      </c>
      <c r="K1474">
        <v>19611</v>
      </c>
      <c r="L1474">
        <v>19603</v>
      </c>
      <c r="M1474">
        <v>19479</v>
      </c>
      <c r="N1474">
        <v>19433</v>
      </c>
      <c r="O1474">
        <v>19509</v>
      </c>
      <c r="P1474" s="2">
        <v>19491</v>
      </c>
      <c r="Q1474" s="1" t="s">
        <v>3326</v>
      </c>
    </row>
    <row r="1475" spans="1:20" x14ac:dyDescent="0.2">
      <c r="A1475" t="s">
        <v>5942</v>
      </c>
      <c r="B1475">
        <v>28143</v>
      </c>
      <c r="C1475">
        <v>50</v>
      </c>
      <c r="D1475" t="str">
        <f t="shared" ref="D1475:D1538" si="81">_xlfn.CONCAT("05000US",TEXT(B1475,"00000"))</f>
        <v>05000US28143</v>
      </c>
      <c r="E1475" t="s">
        <v>1496</v>
      </c>
      <c r="F1475" t="str">
        <f t="shared" si="79"/>
        <v>Tunica</v>
      </c>
      <c r="G1475" t="str">
        <f t="shared" si="80"/>
        <v>Mississippi</v>
      </c>
      <c r="H1475">
        <v>10778</v>
      </c>
      <c r="I1475">
        <v>10778</v>
      </c>
      <c r="J1475">
        <v>10748</v>
      </c>
      <c r="K1475">
        <v>10590</v>
      </c>
      <c r="L1475">
        <v>10449</v>
      </c>
      <c r="M1475">
        <v>10475</v>
      </c>
      <c r="N1475">
        <v>10536</v>
      </c>
      <c r="O1475">
        <v>10342</v>
      </c>
      <c r="P1475" s="2">
        <v>10234</v>
      </c>
      <c r="Q1475" s="10" t="s">
        <v>3310</v>
      </c>
    </row>
    <row r="1476" spans="1:20" x14ac:dyDescent="0.2">
      <c r="A1476" t="s">
        <v>5943</v>
      </c>
      <c r="B1476">
        <v>28145</v>
      </c>
      <c r="C1476">
        <v>50</v>
      </c>
      <c r="D1476" t="str">
        <f t="shared" si="81"/>
        <v>05000US28145</v>
      </c>
      <c r="E1476" t="s">
        <v>1497</v>
      </c>
      <c r="F1476" t="str">
        <f t="shared" ref="F1476:F1539" si="82">MID(MID(E1476,1,FIND(",",E1476)-1),1,FIND(" County",MID(E1476,1,FIND(",",E1476)-1))-1)</f>
        <v>Union</v>
      </c>
      <c r="G1476" t="str">
        <f t="shared" ref="G1476:G1539" si="83">MID(E1476,FIND(",",E1476)+2,9999)</f>
        <v>Mississippi</v>
      </c>
      <c r="H1476">
        <v>27134</v>
      </c>
      <c r="I1476">
        <v>27134</v>
      </c>
      <c r="J1476">
        <v>27132</v>
      </c>
      <c r="K1476">
        <v>27311</v>
      </c>
      <c r="L1476">
        <v>27369</v>
      </c>
      <c r="M1476">
        <v>27789</v>
      </c>
      <c r="N1476">
        <v>28158</v>
      </c>
      <c r="O1476">
        <v>28318</v>
      </c>
      <c r="P1476" s="2">
        <v>28311</v>
      </c>
      <c r="Q1476" s="1" t="s">
        <v>3326</v>
      </c>
    </row>
    <row r="1477" spans="1:20" x14ac:dyDescent="0.2">
      <c r="A1477" t="s">
        <v>5944</v>
      </c>
      <c r="B1477">
        <v>28147</v>
      </c>
      <c r="C1477">
        <v>50</v>
      </c>
      <c r="D1477" t="str">
        <f t="shared" si="81"/>
        <v>05000US28147</v>
      </c>
      <c r="E1477" t="s">
        <v>1498</v>
      </c>
      <c r="F1477" t="str">
        <f t="shared" si="82"/>
        <v>Walthall</v>
      </c>
      <c r="G1477" t="str">
        <f t="shared" si="83"/>
        <v>Mississippi</v>
      </c>
      <c r="H1477">
        <v>15443</v>
      </c>
      <c r="I1477">
        <v>15443</v>
      </c>
      <c r="J1477">
        <v>15407</v>
      </c>
      <c r="K1477">
        <v>15396</v>
      </c>
      <c r="L1477">
        <v>15090</v>
      </c>
      <c r="M1477">
        <v>14887</v>
      </c>
      <c r="N1477">
        <v>14854</v>
      </c>
      <c r="O1477">
        <v>14629</v>
      </c>
      <c r="P1477" s="2">
        <v>14599</v>
      </c>
      <c r="Q1477" s="10" t="s">
        <v>3310</v>
      </c>
    </row>
    <row r="1478" spans="1:20" x14ac:dyDescent="0.2">
      <c r="A1478" t="s">
        <v>5945</v>
      </c>
      <c r="B1478">
        <v>28149</v>
      </c>
      <c r="C1478">
        <v>50</v>
      </c>
      <c r="D1478" t="str">
        <f t="shared" si="81"/>
        <v>05000US28149</v>
      </c>
      <c r="E1478" t="s">
        <v>1499</v>
      </c>
      <c r="F1478" t="str">
        <f t="shared" si="82"/>
        <v>Warren</v>
      </c>
      <c r="G1478" t="str">
        <f t="shared" si="83"/>
        <v>Mississippi</v>
      </c>
      <c r="H1478">
        <v>48773</v>
      </c>
      <c r="I1478">
        <v>48773</v>
      </c>
      <c r="J1478">
        <v>48816</v>
      </c>
      <c r="K1478">
        <v>48275</v>
      </c>
      <c r="L1478">
        <v>48194</v>
      </c>
      <c r="M1478">
        <v>48310</v>
      </c>
      <c r="N1478">
        <v>47985</v>
      </c>
      <c r="O1478">
        <v>47542</v>
      </c>
      <c r="P1478" s="2">
        <v>47140</v>
      </c>
      <c r="Q1478" s="10" t="s">
        <v>3310</v>
      </c>
    </row>
    <row r="1479" spans="1:20" x14ac:dyDescent="0.2">
      <c r="A1479" t="s">
        <v>5946</v>
      </c>
      <c r="B1479">
        <v>28151</v>
      </c>
      <c r="C1479">
        <v>50</v>
      </c>
      <c r="D1479" t="str">
        <f t="shared" si="81"/>
        <v>05000US28151</v>
      </c>
      <c r="E1479" t="s">
        <v>1500</v>
      </c>
      <c r="F1479" t="str">
        <f t="shared" si="82"/>
        <v>Washington</v>
      </c>
      <c r="G1479" t="str">
        <f t="shared" si="83"/>
        <v>Mississippi</v>
      </c>
      <c r="H1479">
        <v>51137</v>
      </c>
      <c r="I1479">
        <v>51135</v>
      </c>
      <c r="J1479">
        <v>51077</v>
      </c>
      <c r="K1479">
        <v>50448</v>
      </c>
      <c r="L1479">
        <v>50055</v>
      </c>
      <c r="M1479">
        <v>49704</v>
      </c>
      <c r="N1479">
        <v>49079</v>
      </c>
      <c r="O1479">
        <v>48053</v>
      </c>
      <c r="P1479" s="2">
        <v>47231</v>
      </c>
      <c r="Q1479" s="10" t="s">
        <v>3310</v>
      </c>
    </row>
    <row r="1480" spans="1:20" x14ac:dyDescent="0.2">
      <c r="A1480" t="s">
        <v>5947</v>
      </c>
      <c r="B1480">
        <v>28153</v>
      </c>
      <c r="C1480">
        <v>50</v>
      </c>
      <c r="D1480" t="str">
        <f t="shared" si="81"/>
        <v>05000US28153</v>
      </c>
      <c r="E1480" t="s">
        <v>1501</v>
      </c>
      <c r="F1480" t="str">
        <f t="shared" si="82"/>
        <v>Wayne</v>
      </c>
      <c r="G1480" t="str">
        <f t="shared" si="83"/>
        <v>Mississippi</v>
      </c>
      <c r="H1480">
        <v>20747</v>
      </c>
      <c r="I1480">
        <v>20747</v>
      </c>
      <c r="J1480">
        <v>20761</v>
      </c>
      <c r="K1480">
        <v>20650</v>
      </c>
      <c r="L1480">
        <v>20637</v>
      </c>
      <c r="M1480">
        <v>20488</v>
      </c>
      <c r="N1480">
        <v>20468</v>
      </c>
      <c r="O1480">
        <v>20510</v>
      </c>
      <c r="P1480" s="2">
        <v>20480</v>
      </c>
      <c r="Q1480" s="10" t="s">
        <v>3319</v>
      </c>
    </row>
    <row r="1481" spans="1:20" x14ac:dyDescent="0.2">
      <c r="A1481" t="s">
        <v>5948</v>
      </c>
      <c r="B1481">
        <v>28155</v>
      </c>
      <c r="C1481">
        <v>50</v>
      </c>
      <c r="D1481" t="str">
        <f t="shared" si="81"/>
        <v>05000US28155</v>
      </c>
      <c r="E1481" t="s">
        <v>1502</v>
      </c>
      <c r="F1481" t="str">
        <f t="shared" si="82"/>
        <v>Webster</v>
      </c>
      <c r="G1481" t="str">
        <f t="shared" si="83"/>
        <v>Mississippi</v>
      </c>
      <c r="H1481">
        <v>10253</v>
      </c>
      <c r="I1481">
        <v>10252</v>
      </c>
      <c r="J1481">
        <v>10285</v>
      </c>
      <c r="K1481">
        <v>10135</v>
      </c>
      <c r="L1481">
        <v>10056</v>
      </c>
      <c r="M1481">
        <v>9942</v>
      </c>
      <c r="N1481">
        <v>9974</v>
      </c>
      <c r="O1481">
        <v>9869</v>
      </c>
      <c r="P1481" s="2">
        <v>9767</v>
      </c>
      <c r="Q1481" s="1" t="s">
        <v>3326</v>
      </c>
    </row>
    <row r="1482" spans="1:20" x14ac:dyDescent="0.2">
      <c r="A1482" t="s">
        <v>5949</v>
      </c>
      <c r="B1482">
        <v>28157</v>
      </c>
      <c r="C1482">
        <v>50</v>
      </c>
      <c r="D1482" t="str">
        <f t="shared" si="81"/>
        <v>05000US28157</v>
      </c>
      <c r="E1482" t="s">
        <v>1503</v>
      </c>
      <c r="F1482" t="str">
        <f t="shared" si="82"/>
        <v>Wilkinson</v>
      </c>
      <c r="G1482" t="str">
        <f t="shared" si="83"/>
        <v>Mississippi</v>
      </c>
      <c r="H1482">
        <v>9878</v>
      </c>
      <c r="I1482">
        <v>9878</v>
      </c>
      <c r="J1482">
        <v>9860</v>
      </c>
      <c r="K1482">
        <v>9579</v>
      </c>
      <c r="L1482">
        <v>9465</v>
      </c>
      <c r="M1482">
        <v>9350</v>
      </c>
      <c r="N1482">
        <v>9201</v>
      </c>
      <c r="O1482">
        <v>9102</v>
      </c>
      <c r="P1482" s="2">
        <v>9047</v>
      </c>
      <c r="Q1482" s="10" t="s">
        <v>3310</v>
      </c>
    </row>
    <row r="1483" spans="1:20" x14ac:dyDescent="0.2">
      <c r="A1483" t="s">
        <v>5950</v>
      </c>
      <c r="B1483">
        <v>28159</v>
      </c>
      <c r="C1483">
        <v>50</v>
      </c>
      <c r="D1483" t="str">
        <f t="shared" si="81"/>
        <v>05000US28159</v>
      </c>
      <c r="E1483" t="s">
        <v>1504</v>
      </c>
      <c r="F1483" t="str">
        <f t="shared" si="82"/>
        <v>Winston</v>
      </c>
      <c r="G1483" t="str">
        <f t="shared" si="83"/>
        <v>Mississippi</v>
      </c>
      <c r="H1483">
        <v>19198</v>
      </c>
      <c r="I1483">
        <v>19198</v>
      </c>
      <c r="J1483">
        <v>19183</v>
      </c>
      <c r="K1483">
        <v>19010</v>
      </c>
      <c r="L1483">
        <v>18973</v>
      </c>
      <c r="M1483">
        <v>18705</v>
      </c>
      <c r="N1483">
        <v>18457</v>
      </c>
      <c r="O1483">
        <v>18301</v>
      </c>
      <c r="P1483" s="2">
        <v>18160</v>
      </c>
      <c r="Q1483" s="10" t="s">
        <v>3319</v>
      </c>
    </row>
    <row r="1484" spans="1:20" x14ac:dyDescent="0.2">
      <c r="A1484" t="s">
        <v>5951</v>
      </c>
      <c r="B1484">
        <v>28161</v>
      </c>
      <c r="C1484">
        <v>50</v>
      </c>
      <c r="D1484" t="str">
        <f t="shared" si="81"/>
        <v>05000US28161</v>
      </c>
      <c r="E1484" t="s">
        <v>1505</v>
      </c>
      <c r="F1484" t="str">
        <f t="shared" si="82"/>
        <v>Yalobusha</v>
      </c>
      <c r="G1484" t="str">
        <f t="shared" si="83"/>
        <v>Mississippi</v>
      </c>
      <c r="H1484">
        <v>12678</v>
      </c>
      <c r="I1484">
        <v>12678</v>
      </c>
      <c r="J1484">
        <v>12633</v>
      </c>
      <c r="K1484">
        <v>12505</v>
      </c>
      <c r="L1484">
        <v>12369</v>
      </c>
      <c r="M1484">
        <v>12343</v>
      </c>
      <c r="N1484">
        <v>12264</v>
      </c>
      <c r="O1484">
        <v>12451</v>
      </c>
      <c r="P1484" s="2">
        <v>12471</v>
      </c>
      <c r="Q1484" s="1" t="s">
        <v>3326</v>
      </c>
    </row>
    <row r="1485" spans="1:20" x14ac:dyDescent="0.2">
      <c r="A1485" t="s">
        <v>5952</v>
      </c>
      <c r="B1485">
        <v>28163</v>
      </c>
      <c r="C1485">
        <v>50</v>
      </c>
      <c r="D1485" t="str">
        <f t="shared" si="81"/>
        <v>05000US28163</v>
      </c>
      <c r="E1485" t="s">
        <v>1506</v>
      </c>
      <c r="F1485" t="str">
        <f t="shared" si="82"/>
        <v>Yazoo</v>
      </c>
      <c r="G1485" t="str">
        <f t="shared" si="83"/>
        <v>Mississippi</v>
      </c>
      <c r="H1485">
        <v>28065</v>
      </c>
      <c r="I1485">
        <v>28065</v>
      </c>
      <c r="J1485">
        <v>28082</v>
      </c>
      <c r="K1485">
        <v>28232</v>
      </c>
      <c r="L1485">
        <v>28283</v>
      </c>
      <c r="M1485">
        <v>27927</v>
      </c>
      <c r="N1485">
        <v>27742</v>
      </c>
      <c r="O1485">
        <v>27377</v>
      </c>
      <c r="P1485" s="2">
        <v>27264</v>
      </c>
      <c r="Q1485" s="10" t="s">
        <v>3310</v>
      </c>
      <c r="S1485" s="3"/>
      <c r="T1485" s="2"/>
    </row>
    <row r="1486" spans="1:20" x14ac:dyDescent="0.2">
      <c r="A1486" t="s">
        <v>5953</v>
      </c>
      <c r="B1486">
        <v>29001</v>
      </c>
      <c r="C1486">
        <v>50</v>
      </c>
      <c r="D1486" t="str">
        <f t="shared" si="81"/>
        <v>05000US29001</v>
      </c>
      <c r="E1486" t="s">
        <v>1507</v>
      </c>
      <c r="F1486" t="str">
        <f t="shared" si="82"/>
        <v>Adair</v>
      </c>
      <c r="G1486" t="str">
        <f t="shared" si="83"/>
        <v>Missouri</v>
      </c>
      <c r="H1486">
        <v>25607</v>
      </c>
      <c r="I1486">
        <v>25607</v>
      </c>
      <c r="J1486">
        <v>25614</v>
      </c>
      <c r="K1486">
        <v>25610</v>
      </c>
      <c r="L1486">
        <v>25680</v>
      </c>
      <c r="M1486">
        <v>25702</v>
      </c>
      <c r="N1486">
        <v>25564</v>
      </c>
      <c r="O1486">
        <v>25430</v>
      </c>
      <c r="P1486" s="2">
        <v>25359</v>
      </c>
      <c r="Q1486" s="10" t="s">
        <v>3308</v>
      </c>
      <c r="S1486" s="2"/>
      <c r="T1486" s="2"/>
    </row>
    <row r="1487" spans="1:20" x14ac:dyDescent="0.2">
      <c r="A1487" t="s">
        <v>5954</v>
      </c>
      <c r="B1487">
        <v>29003</v>
      </c>
      <c r="C1487">
        <v>50</v>
      </c>
      <c r="D1487" t="str">
        <f t="shared" si="81"/>
        <v>05000US29003</v>
      </c>
      <c r="E1487" t="s">
        <v>1508</v>
      </c>
      <c r="F1487" t="str">
        <f t="shared" si="82"/>
        <v>Andrew</v>
      </c>
      <c r="G1487" t="str">
        <f t="shared" si="83"/>
        <v>Missouri</v>
      </c>
      <c r="H1487">
        <v>17291</v>
      </c>
      <c r="I1487">
        <v>17291</v>
      </c>
      <c r="J1487">
        <v>17321</v>
      </c>
      <c r="K1487">
        <v>17271</v>
      </c>
      <c r="L1487">
        <v>17390</v>
      </c>
      <c r="M1487">
        <v>17369</v>
      </c>
      <c r="N1487">
        <v>17335</v>
      </c>
      <c r="O1487">
        <v>17291</v>
      </c>
      <c r="P1487" s="2">
        <v>17350</v>
      </c>
      <c r="Q1487" s="10" t="s">
        <v>3289</v>
      </c>
      <c r="S1487" s="2"/>
      <c r="T1487" s="2"/>
    </row>
    <row r="1488" spans="1:20" x14ac:dyDescent="0.2">
      <c r="A1488" t="s">
        <v>5955</v>
      </c>
      <c r="B1488">
        <v>29005</v>
      </c>
      <c r="C1488">
        <v>50</v>
      </c>
      <c r="D1488" t="str">
        <f t="shared" si="81"/>
        <v>05000US29005</v>
      </c>
      <c r="E1488" t="s">
        <v>1509</v>
      </c>
      <c r="F1488" t="str">
        <f t="shared" si="82"/>
        <v>Atchison</v>
      </c>
      <c r="G1488" t="str">
        <f t="shared" si="83"/>
        <v>Missouri</v>
      </c>
      <c r="H1488">
        <v>5685</v>
      </c>
      <c r="I1488">
        <v>5685</v>
      </c>
      <c r="J1488">
        <v>5646</v>
      </c>
      <c r="K1488">
        <v>5581</v>
      </c>
      <c r="L1488">
        <v>5518</v>
      </c>
      <c r="M1488">
        <v>5424</v>
      </c>
      <c r="N1488">
        <v>5363</v>
      </c>
      <c r="O1488">
        <v>5301</v>
      </c>
      <c r="P1488" s="2">
        <v>5293</v>
      </c>
      <c r="Q1488" s="10" t="s">
        <v>3289</v>
      </c>
      <c r="S1488" s="3"/>
      <c r="T1488" s="2"/>
    </row>
    <row r="1489" spans="1:17" x14ac:dyDescent="0.2">
      <c r="A1489" t="s">
        <v>5956</v>
      </c>
      <c r="B1489">
        <v>29007</v>
      </c>
      <c r="C1489">
        <v>50</v>
      </c>
      <c r="D1489" t="str">
        <f t="shared" si="81"/>
        <v>05000US29007</v>
      </c>
      <c r="E1489" t="s">
        <v>1510</v>
      </c>
      <c r="F1489" t="str">
        <f t="shared" si="82"/>
        <v>Audrain</v>
      </c>
      <c r="G1489" t="str">
        <f t="shared" si="83"/>
        <v>Missouri</v>
      </c>
      <c r="H1489">
        <v>25529</v>
      </c>
      <c r="I1489">
        <v>25529</v>
      </c>
      <c r="J1489">
        <v>25462</v>
      </c>
      <c r="K1489">
        <v>25601</v>
      </c>
      <c r="L1489">
        <v>25627</v>
      </c>
      <c r="M1489">
        <v>25658</v>
      </c>
      <c r="N1489">
        <v>25952</v>
      </c>
      <c r="O1489">
        <v>26082</v>
      </c>
      <c r="P1489" s="2">
        <v>26021</v>
      </c>
      <c r="Q1489" s="10" t="s">
        <v>3308</v>
      </c>
    </row>
    <row r="1490" spans="1:17" x14ac:dyDescent="0.2">
      <c r="A1490" t="s">
        <v>5957</v>
      </c>
      <c r="B1490">
        <v>29009</v>
      </c>
      <c r="C1490">
        <v>50</v>
      </c>
      <c r="D1490" t="str">
        <f t="shared" si="81"/>
        <v>05000US29009</v>
      </c>
      <c r="E1490" t="s">
        <v>1511</v>
      </c>
      <c r="F1490" t="str">
        <f t="shared" si="82"/>
        <v>Barry</v>
      </c>
      <c r="G1490" t="str">
        <f t="shared" si="83"/>
        <v>Missouri</v>
      </c>
      <c r="H1490">
        <v>35597</v>
      </c>
      <c r="I1490">
        <v>35597</v>
      </c>
      <c r="J1490">
        <v>35747</v>
      </c>
      <c r="K1490">
        <v>35662</v>
      </c>
      <c r="L1490">
        <v>35673</v>
      </c>
      <c r="M1490">
        <v>35702</v>
      </c>
      <c r="N1490">
        <v>35706</v>
      </c>
      <c r="O1490">
        <v>35766</v>
      </c>
      <c r="P1490" s="2">
        <v>35732</v>
      </c>
      <c r="Q1490" s="10" t="s">
        <v>3324</v>
      </c>
    </row>
    <row r="1491" spans="1:17" x14ac:dyDescent="0.2">
      <c r="A1491" t="s">
        <v>5958</v>
      </c>
      <c r="B1491">
        <v>29011</v>
      </c>
      <c r="C1491">
        <v>50</v>
      </c>
      <c r="D1491" t="str">
        <f t="shared" si="81"/>
        <v>05000US29011</v>
      </c>
      <c r="E1491" t="s">
        <v>1512</v>
      </c>
      <c r="F1491" t="str">
        <f t="shared" si="82"/>
        <v>Barton</v>
      </c>
      <c r="G1491" t="str">
        <f t="shared" si="83"/>
        <v>Missouri</v>
      </c>
      <c r="H1491">
        <v>12402</v>
      </c>
      <c r="I1491">
        <v>12402</v>
      </c>
      <c r="J1491">
        <v>12367</v>
      </c>
      <c r="K1491">
        <v>12369</v>
      </c>
      <c r="L1491">
        <v>12348</v>
      </c>
      <c r="M1491">
        <v>12219</v>
      </c>
      <c r="N1491">
        <v>12024</v>
      </c>
      <c r="O1491">
        <v>11877</v>
      </c>
      <c r="P1491" s="2">
        <v>11908</v>
      </c>
      <c r="Q1491" s="10" t="s">
        <v>3289</v>
      </c>
    </row>
    <row r="1492" spans="1:17" x14ac:dyDescent="0.2">
      <c r="A1492" t="s">
        <v>5959</v>
      </c>
      <c r="B1492">
        <v>29013</v>
      </c>
      <c r="C1492">
        <v>50</v>
      </c>
      <c r="D1492" t="str">
        <f t="shared" si="81"/>
        <v>05000US29013</v>
      </c>
      <c r="E1492" t="s">
        <v>1513</v>
      </c>
      <c r="F1492" t="str">
        <f t="shared" si="82"/>
        <v>Bates</v>
      </c>
      <c r="G1492" t="str">
        <f t="shared" si="83"/>
        <v>Missouri</v>
      </c>
      <c r="H1492">
        <v>17049</v>
      </c>
      <c r="I1492">
        <v>17049</v>
      </c>
      <c r="J1492">
        <v>17040</v>
      </c>
      <c r="K1492">
        <v>17023</v>
      </c>
      <c r="L1492">
        <v>16696</v>
      </c>
      <c r="M1492">
        <v>16489</v>
      </c>
      <c r="N1492">
        <v>16551</v>
      </c>
      <c r="O1492">
        <v>16410</v>
      </c>
      <c r="P1492" s="2">
        <v>16417</v>
      </c>
      <c r="Q1492" s="10" t="s">
        <v>3289</v>
      </c>
    </row>
    <row r="1493" spans="1:17" x14ac:dyDescent="0.2">
      <c r="A1493" t="s">
        <v>5960</v>
      </c>
      <c r="B1493">
        <v>29015</v>
      </c>
      <c r="C1493">
        <v>50</v>
      </c>
      <c r="D1493" t="str">
        <f t="shared" si="81"/>
        <v>05000US29015</v>
      </c>
      <c r="E1493" t="s">
        <v>1514</v>
      </c>
      <c r="F1493" t="str">
        <f t="shared" si="82"/>
        <v>Benton</v>
      </c>
      <c r="G1493" t="str">
        <f t="shared" si="83"/>
        <v>Missouri</v>
      </c>
      <c r="H1493">
        <v>19056</v>
      </c>
      <c r="I1493">
        <v>19056</v>
      </c>
      <c r="J1493">
        <v>19109</v>
      </c>
      <c r="K1493">
        <v>19015</v>
      </c>
      <c r="L1493">
        <v>18939</v>
      </c>
      <c r="M1493">
        <v>18866</v>
      </c>
      <c r="N1493">
        <v>18794</v>
      </c>
      <c r="O1493">
        <v>18687</v>
      </c>
      <c r="P1493" s="2">
        <v>18839</v>
      </c>
      <c r="Q1493" s="10" t="s">
        <v>3308</v>
      </c>
    </row>
    <row r="1494" spans="1:17" x14ac:dyDescent="0.2">
      <c r="A1494" t="s">
        <v>5961</v>
      </c>
      <c r="B1494">
        <v>29017</v>
      </c>
      <c r="C1494">
        <v>50</v>
      </c>
      <c r="D1494" t="str">
        <f t="shared" si="81"/>
        <v>05000US29017</v>
      </c>
      <c r="E1494" t="s">
        <v>1515</v>
      </c>
      <c r="F1494" t="str">
        <f t="shared" si="82"/>
        <v>Bollinger</v>
      </c>
      <c r="G1494" t="str">
        <f t="shared" si="83"/>
        <v>Missouri</v>
      </c>
      <c r="H1494">
        <v>12363</v>
      </c>
      <c r="I1494">
        <v>12363</v>
      </c>
      <c r="J1494">
        <v>12343</v>
      </c>
      <c r="K1494">
        <v>12372</v>
      </c>
      <c r="L1494">
        <v>12395</v>
      </c>
      <c r="M1494">
        <v>12435</v>
      </c>
      <c r="N1494">
        <v>12368</v>
      </c>
      <c r="O1494">
        <v>12161</v>
      </c>
      <c r="P1494" s="2">
        <v>12052</v>
      </c>
      <c r="Q1494" s="10" t="s">
        <v>3324</v>
      </c>
    </row>
    <row r="1495" spans="1:17" x14ac:dyDescent="0.2">
      <c r="A1495" t="s">
        <v>5962</v>
      </c>
      <c r="B1495">
        <v>29019</v>
      </c>
      <c r="C1495">
        <v>50</v>
      </c>
      <c r="D1495" t="str">
        <f t="shared" si="81"/>
        <v>05000US29019</v>
      </c>
      <c r="E1495" t="s">
        <v>1516</v>
      </c>
      <c r="F1495" t="str">
        <f t="shared" si="82"/>
        <v>Boone</v>
      </c>
      <c r="G1495" t="str">
        <f t="shared" si="83"/>
        <v>Missouri</v>
      </c>
      <c r="H1495">
        <v>162642</v>
      </c>
      <c r="I1495">
        <v>162645</v>
      </c>
      <c r="J1495">
        <v>163201</v>
      </c>
      <c r="K1495">
        <v>166030</v>
      </c>
      <c r="L1495">
        <v>168746</v>
      </c>
      <c r="M1495">
        <v>171072</v>
      </c>
      <c r="N1495">
        <v>172906</v>
      </c>
      <c r="O1495">
        <v>174546</v>
      </c>
      <c r="P1495" s="2">
        <v>176594</v>
      </c>
      <c r="Q1495" s="10" t="s">
        <v>3308</v>
      </c>
    </row>
    <row r="1496" spans="1:17" x14ac:dyDescent="0.2">
      <c r="A1496" t="s">
        <v>5963</v>
      </c>
      <c r="B1496">
        <v>29021</v>
      </c>
      <c r="C1496">
        <v>50</v>
      </c>
      <c r="D1496" t="str">
        <f t="shared" si="81"/>
        <v>05000US29021</v>
      </c>
      <c r="E1496" t="s">
        <v>1517</v>
      </c>
      <c r="F1496" t="str">
        <f t="shared" si="82"/>
        <v>Buchanan</v>
      </c>
      <c r="G1496" t="str">
        <f t="shared" si="83"/>
        <v>Missouri</v>
      </c>
      <c r="H1496">
        <v>89201</v>
      </c>
      <c r="I1496">
        <v>89201</v>
      </c>
      <c r="J1496">
        <v>89096</v>
      </c>
      <c r="K1496">
        <v>89618</v>
      </c>
      <c r="L1496">
        <v>89858</v>
      </c>
      <c r="M1496">
        <v>89776</v>
      </c>
      <c r="N1496">
        <v>89486</v>
      </c>
      <c r="O1496">
        <v>89016</v>
      </c>
      <c r="P1496" s="2">
        <v>88938</v>
      </c>
      <c r="Q1496" s="10" t="s">
        <v>3289</v>
      </c>
    </row>
    <row r="1497" spans="1:17" x14ac:dyDescent="0.2">
      <c r="A1497" t="s">
        <v>5964</v>
      </c>
      <c r="B1497">
        <v>29023</v>
      </c>
      <c r="C1497">
        <v>50</v>
      </c>
      <c r="D1497" t="str">
        <f t="shared" si="81"/>
        <v>05000US29023</v>
      </c>
      <c r="E1497" t="s">
        <v>1518</v>
      </c>
      <c r="F1497" t="str">
        <f t="shared" si="82"/>
        <v>Butler</v>
      </c>
      <c r="G1497" t="str">
        <f t="shared" si="83"/>
        <v>Missouri</v>
      </c>
      <c r="H1497">
        <v>42794</v>
      </c>
      <c r="I1497">
        <v>42794</v>
      </c>
      <c r="J1497">
        <v>42797</v>
      </c>
      <c r="K1497">
        <v>42989</v>
      </c>
      <c r="L1497">
        <v>43004</v>
      </c>
      <c r="M1497">
        <v>42970</v>
      </c>
      <c r="N1497">
        <v>42865</v>
      </c>
      <c r="O1497">
        <v>42859</v>
      </c>
      <c r="P1497" s="2">
        <v>42739</v>
      </c>
      <c r="Q1497" s="10" t="s">
        <v>3324</v>
      </c>
    </row>
    <row r="1498" spans="1:17" x14ac:dyDescent="0.2">
      <c r="A1498" t="s">
        <v>5965</v>
      </c>
      <c r="B1498">
        <v>29025</v>
      </c>
      <c r="C1498">
        <v>50</v>
      </c>
      <c r="D1498" t="str">
        <f t="shared" si="81"/>
        <v>05000US29025</v>
      </c>
      <c r="E1498" t="s">
        <v>1519</v>
      </c>
      <c r="F1498" t="str">
        <f t="shared" si="82"/>
        <v>Caldwell</v>
      </c>
      <c r="G1498" t="str">
        <f t="shared" si="83"/>
        <v>Missouri</v>
      </c>
      <c r="H1498">
        <v>9424</v>
      </c>
      <c r="I1498">
        <v>9424</v>
      </c>
      <c r="J1498">
        <v>9445</v>
      </c>
      <c r="K1498">
        <v>9214</v>
      </c>
      <c r="L1498">
        <v>9117</v>
      </c>
      <c r="M1498">
        <v>9069</v>
      </c>
      <c r="N1498">
        <v>9017</v>
      </c>
      <c r="O1498">
        <v>9020</v>
      </c>
      <c r="P1498" s="2">
        <v>9062</v>
      </c>
      <c r="Q1498" s="10" t="s">
        <v>3308</v>
      </c>
    </row>
    <row r="1499" spans="1:17" x14ac:dyDescent="0.2">
      <c r="A1499" t="s">
        <v>5966</v>
      </c>
      <c r="B1499">
        <v>29027</v>
      </c>
      <c r="C1499">
        <v>50</v>
      </c>
      <c r="D1499" t="str">
        <f t="shared" si="81"/>
        <v>05000US29027</v>
      </c>
      <c r="E1499" t="s">
        <v>1520</v>
      </c>
      <c r="F1499" t="str">
        <f t="shared" si="82"/>
        <v>Callaway</v>
      </c>
      <c r="G1499" t="str">
        <f t="shared" si="83"/>
        <v>Missouri</v>
      </c>
      <c r="H1499">
        <v>44332</v>
      </c>
      <c r="I1499">
        <v>44330</v>
      </c>
      <c r="J1499">
        <v>44329</v>
      </c>
      <c r="K1499">
        <v>44317</v>
      </c>
      <c r="L1499">
        <v>44442</v>
      </c>
      <c r="M1499">
        <v>44513</v>
      </c>
      <c r="N1499">
        <v>44692</v>
      </c>
      <c r="O1499">
        <v>44739</v>
      </c>
      <c r="P1499" s="2">
        <v>45078</v>
      </c>
      <c r="Q1499" s="10" t="s">
        <v>3308</v>
      </c>
    </row>
    <row r="1500" spans="1:17" x14ac:dyDescent="0.2">
      <c r="A1500" t="s">
        <v>5967</v>
      </c>
      <c r="B1500">
        <v>29029</v>
      </c>
      <c r="C1500">
        <v>50</v>
      </c>
      <c r="D1500" t="str">
        <f t="shared" si="81"/>
        <v>05000US29029</v>
      </c>
      <c r="E1500" t="s">
        <v>1521</v>
      </c>
      <c r="F1500" t="str">
        <f t="shared" si="82"/>
        <v>Camden</v>
      </c>
      <c r="G1500" t="str">
        <f t="shared" si="83"/>
        <v>Missouri</v>
      </c>
      <c r="H1500">
        <v>44002</v>
      </c>
      <c r="I1500">
        <v>44001</v>
      </c>
      <c r="J1500">
        <v>44036</v>
      </c>
      <c r="K1500">
        <v>43622</v>
      </c>
      <c r="L1500">
        <v>43914</v>
      </c>
      <c r="M1500">
        <v>43891</v>
      </c>
      <c r="N1500">
        <v>44130</v>
      </c>
      <c r="O1500">
        <v>44329</v>
      </c>
      <c r="P1500" s="2">
        <v>44497</v>
      </c>
      <c r="Q1500" s="10" t="s">
        <v>3324</v>
      </c>
    </row>
    <row r="1501" spans="1:17" x14ac:dyDescent="0.2">
      <c r="A1501" t="s">
        <v>5968</v>
      </c>
      <c r="B1501">
        <v>29031</v>
      </c>
      <c r="C1501">
        <v>50</v>
      </c>
      <c r="D1501" t="str">
        <f t="shared" si="81"/>
        <v>05000US29031</v>
      </c>
      <c r="E1501" t="s">
        <v>1522</v>
      </c>
      <c r="F1501" t="str">
        <f t="shared" si="82"/>
        <v>Cape Girardeau</v>
      </c>
      <c r="G1501" t="str">
        <f t="shared" si="83"/>
        <v>Missouri</v>
      </c>
      <c r="H1501">
        <v>75674</v>
      </c>
      <c r="I1501">
        <v>75674</v>
      </c>
      <c r="J1501">
        <v>75886</v>
      </c>
      <c r="K1501">
        <v>76674</v>
      </c>
      <c r="L1501">
        <v>77171</v>
      </c>
      <c r="M1501">
        <v>77636</v>
      </c>
      <c r="N1501">
        <v>78147</v>
      </c>
      <c r="O1501">
        <v>78577</v>
      </c>
      <c r="P1501" s="2">
        <v>78913</v>
      </c>
      <c r="Q1501" s="10" t="s">
        <v>3310</v>
      </c>
    </row>
    <row r="1502" spans="1:17" x14ac:dyDescent="0.2">
      <c r="A1502" t="s">
        <v>5969</v>
      </c>
      <c r="B1502">
        <v>29033</v>
      </c>
      <c r="C1502">
        <v>50</v>
      </c>
      <c r="D1502" t="str">
        <f t="shared" si="81"/>
        <v>05000US29033</v>
      </c>
      <c r="E1502" t="s">
        <v>1523</v>
      </c>
      <c r="F1502" t="str">
        <f t="shared" si="82"/>
        <v>Carroll</v>
      </c>
      <c r="G1502" t="str">
        <f t="shared" si="83"/>
        <v>Missouri</v>
      </c>
      <c r="H1502">
        <v>9295</v>
      </c>
      <c r="I1502">
        <v>9295</v>
      </c>
      <c r="J1502">
        <v>9289</v>
      </c>
      <c r="K1502">
        <v>9257</v>
      </c>
      <c r="L1502">
        <v>9096</v>
      </c>
      <c r="M1502">
        <v>9097</v>
      </c>
      <c r="N1502">
        <v>8995</v>
      </c>
      <c r="O1502">
        <v>8945</v>
      </c>
      <c r="P1502" s="2">
        <v>8913</v>
      </c>
      <c r="Q1502" s="10" t="s">
        <v>3308</v>
      </c>
    </row>
    <row r="1503" spans="1:17" x14ac:dyDescent="0.2">
      <c r="A1503" t="s">
        <v>5970</v>
      </c>
      <c r="B1503">
        <v>29035</v>
      </c>
      <c r="C1503">
        <v>50</v>
      </c>
      <c r="D1503" t="str">
        <f t="shared" si="81"/>
        <v>05000US29035</v>
      </c>
      <c r="E1503" t="s">
        <v>1524</v>
      </c>
      <c r="F1503" t="str">
        <f t="shared" si="82"/>
        <v>Carter</v>
      </c>
      <c r="G1503" t="str">
        <f t="shared" si="83"/>
        <v>Missouri</v>
      </c>
      <c r="H1503">
        <v>6265</v>
      </c>
      <c r="I1503">
        <v>6265</v>
      </c>
      <c r="J1503">
        <v>6297</v>
      </c>
      <c r="K1503">
        <v>6315</v>
      </c>
      <c r="L1503">
        <v>6256</v>
      </c>
      <c r="M1503">
        <v>6313</v>
      </c>
      <c r="N1503">
        <v>6256</v>
      </c>
      <c r="O1503">
        <v>6250</v>
      </c>
      <c r="P1503" s="2">
        <v>6168</v>
      </c>
      <c r="Q1503" s="10" t="s">
        <v>3324</v>
      </c>
    </row>
    <row r="1504" spans="1:17" x14ac:dyDescent="0.2">
      <c r="A1504" t="s">
        <v>5971</v>
      </c>
      <c r="B1504">
        <v>29037</v>
      </c>
      <c r="C1504">
        <v>50</v>
      </c>
      <c r="D1504" t="str">
        <f t="shared" si="81"/>
        <v>05000US29037</v>
      </c>
      <c r="E1504" t="s">
        <v>1525</v>
      </c>
      <c r="F1504" t="str">
        <f t="shared" si="82"/>
        <v>Cass</v>
      </c>
      <c r="G1504" t="str">
        <f t="shared" si="83"/>
        <v>Missouri</v>
      </c>
      <c r="H1504">
        <v>99478</v>
      </c>
      <c r="I1504">
        <v>99494</v>
      </c>
      <c r="J1504">
        <v>99776</v>
      </c>
      <c r="K1504">
        <v>99999</v>
      </c>
      <c r="L1504">
        <v>100521</v>
      </c>
      <c r="M1504">
        <v>100807</v>
      </c>
      <c r="N1504">
        <v>100951</v>
      </c>
      <c r="O1504">
        <v>101496</v>
      </c>
      <c r="P1504" s="2">
        <v>102845</v>
      </c>
      <c r="Q1504" s="10" t="s">
        <v>3289</v>
      </c>
    </row>
    <row r="1505" spans="1:17" x14ac:dyDescent="0.2">
      <c r="A1505" t="s">
        <v>5972</v>
      </c>
      <c r="B1505">
        <v>29039</v>
      </c>
      <c r="C1505">
        <v>50</v>
      </c>
      <c r="D1505" t="str">
        <f t="shared" si="81"/>
        <v>05000US29039</v>
      </c>
      <c r="E1505" t="s">
        <v>1526</v>
      </c>
      <c r="F1505" t="str">
        <f t="shared" si="82"/>
        <v>Cedar</v>
      </c>
      <c r="G1505" t="str">
        <f t="shared" si="83"/>
        <v>Missouri</v>
      </c>
      <c r="H1505">
        <v>13982</v>
      </c>
      <c r="I1505">
        <v>13982</v>
      </c>
      <c r="J1505">
        <v>13984</v>
      </c>
      <c r="K1505">
        <v>13839</v>
      </c>
      <c r="L1505">
        <v>13830</v>
      </c>
      <c r="M1505">
        <v>13933</v>
      </c>
      <c r="N1505">
        <v>13938</v>
      </c>
      <c r="O1505">
        <v>13944</v>
      </c>
      <c r="P1505" s="2">
        <v>14016</v>
      </c>
      <c r="Q1505" s="10" t="s">
        <v>3324</v>
      </c>
    </row>
    <row r="1506" spans="1:17" x14ac:dyDescent="0.2">
      <c r="A1506" t="s">
        <v>5973</v>
      </c>
      <c r="B1506">
        <v>29041</v>
      </c>
      <c r="C1506">
        <v>50</v>
      </c>
      <c r="D1506" t="str">
        <f t="shared" si="81"/>
        <v>05000US29041</v>
      </c>
      <c r="E1506" t="s">
        <v>1527</v>
      </c>
      <c r="F1506" t="str">
        <f t="shared" si="82"/>
        <v>Chariton</v>
      </c>
      <c r="G1506" t="str">
        <f t="shared" si="83"/>
        <v>Missouri</v>
      </c>
      <c r="H1506">
        <v>7831</v>
      </c>
      <c r="I1506">
        <v>7827</v>
      </c>
      <c r="J1506">
        <v>7832</v>
      </c>
      <c r="K1506">
        <v>7731</v>
      </c>
      <c r="L1506">
        <v>7665</v>
      </c>
      <c r="M1506">
        <v>7627</v>
      </c>
      <c r="N1506">
        <v>7674</v>
      </c>
      <c r="O1506">
        <v>7592</v>
      </c>
      <c r="P1506" s="2">
        <v>7516</v>
      </c>
      <c r="Q1506" s="10" t="s">
        <v>3308</v>
      </c>
    </row>
    <row r="1507" spans="1:17" x14ac:dyDescent="0.2">
      <c r="A1507" t="s">
        <v>5974</v>
      </c>
      <c r="B1507">
        <v>29043</v>
      </c>
      <c r="C1507">
        <v>50</v>
      </c>
      <c r="D1507" t="str">
        <f t="shared" si="81"/>
        <v>05000US29043</v>
      </c>
      <c r="E1507" t="s">
        <v>1528</v>
      </c>
      <c r="F1507" t="str">
        <f t="shared" si="82"/>
        <v>Christian</v>
      </c>
      <c r="G1507" t="str">
        <f t="shared" si="83"/>
        <v>Missouri</v>
      </c>
      <c r="H1507">
        <v>77422</v>
      </c>
      <c r="I1507">
        <v>77417</v>
      </c>
      <c r="J1507">
        <v>77854</v>
      </c>
      <c r="K1507">
        <v>78694</v>
      </c>
      <c r="L1507">
        <v>79762</v>
      </c>
      <c r="M1507">
        <v>80774</v>
      </c>
      <c r="N1507">
        <v>82048</v>
      </c>
      <c r="O1507">
        <v>83282</v>
      </c>
      <c r="P1507" s="2">
        <v>84401</v>
      </c>
      <c r="Q1507" s="10" t="s">
        <v>3324</v>
      </c>
    </row>
    <row r="1508" spans="1:17" x14ac:dyDescent="0.2">
      <c r="A1508" t="s">
        <v>5975</v>
      </c>
      <c r="B1508">
        <v>29045</v>
      </c>
      <c r="C1508">
        <v>50</v>
      </c>
      <c r="D1508" t="str">
        <f t="shared" si="81"/>
        <v>05000US29045</v>
      </c>
      <c r="E1508" t="s">
        <v>1529</v>
      </c>
      <c r="F1508" t="str">
        <f t="shared" si="82"/>
        <v>Clark</v>
      </c>
      <c r="G1508" t="str">
        <f t="shared" si="83"/>
        <v>Missouri</v>
      </c>
      <c r="H1508">
        <v>7139</v>
      </c>
      <c r="I1508">
        <v>7129</v>
      </c>
      <c r="J1508">
        <v>7126</v>
      </c>
      <c r="K1508">
        <v>7030</v>
      </c>
      <c r="L1508">
        <v>6978</v>
      </c>
      <c r="M1508">
        <v>6906</v>
      </c>
      <c r="N1508">
        <v>6884</v>
      </c>
      <c r="O1508">
        <v>6810</v>
      </c>
      <c r="P1508" s="2">
        <v>6723</v>
      </c>
      <c r="Q1508" s="10" t="s">
        <v>3308</v>
      </c>
    </row>
    <row r="1509" spans="1:17" x14ac:dyDescent="0.2">
      <c r="A1509" t="s">
        <v>5976</v>
      </c>
      <c r="B1509">
        <v>29047</v>
      </c>
      <c r="C1509">
        <v>50</v>
      </c>
      <c r="D1509" t="str">
        <f t="shared" si="81"/>
        <v>05000US29047</v>
      </c>
      <c r="E1509" t="s">
        <v>1530</v>
      </c>
      <c r="F1509" t="str">
        <f t="shared" si="82"/>
        <v>Clay</v>
      </c>
      <c r="G1509" t="str">
        <f t="shared" si="83"/>
        <v>Missouri</v>
      </c>
      <c r="H1509">
        <v>221939</v>
      </c>
      <c r="I1509">
        <v>221950</v>
      </c>
      <c r="J1509">
        <v>222708</v>
      </c>
      <c r="K1509">
        <v>225083</v>
      </c>
      <c r="L1509">
        <v>227530</v>
      </c>
      <c r="M1509">
        <v>230365</v>
      </c>
      <c r="N1509">
        <v>233224</v>
      </c>
      <c r="O1509">
        <v>235471</v>
      </c>
      <c r="P1509" s="2">
        <v>239085</v>
      </c>
      <c r="Q1509" s="10" t="s">
        <v>3289</v>
      </c>
    </row>
    <row r="1510" spans="1:17" x14ac:dyDescent="0.2">
      <c r="A1510" t="s">
        <v>5977</v>
      </c>
      <c r="B1510">
        <v>29049</v>
      </c>
      <c r="C1510">
        <v>50</v>
      </c>
      <c r="D1510" t="str">
        <f t="shared" si="81"/>
        <v>05000US29049</v>
      </c>
      <c r="E1510" t="s">
        <v>1531</v>
      </c>
      <c r="F1510" t="str">
        <f t="shared" si="82"/>
        <v>Clinton</v>
      </c>
      <c r="G1510" t="str">
        <f t="shared" si="83"/>
        <v>Missouri</v>
      </c>
      <c r="H1510">
        <v>20743</v>
      </c>
      <c r="I1510">
        <v>20743</v>
      </c>
      <c r="J1510">
        <v>20732</v>
      </c>
      <c r="K1510">
        <v>20648</v>
      </c>
      <c r="L1510">
        <v>20474</v>
      </c>
      <c r="M1510">
        <v>20482</v>
      </c>
      <c r="N1510">
        <v>20271</v>
      </c>
      <c r="O1510">
        <v>20635</v>
      </c>
      <c r="P1510" s="2">
        <v>20610</v>
      </c>
      <c r="Q1510" s="10" t="s">
        <v>3308</v>
      </c>
    </row>
    <row r="1511" spans="1:17" x14ac:dyDescent="0.2">
      <c r="A1511" t="s">
        <v>5978</v>
      </c>
      <c r="B1511">
        <v>29051</v>
      </c>
      <c r="C1511">
        <v>50</v>
      </c>
      <c r="D1511" t="str">
        <f t="shared" si="81"/>
        <v>05000US29051</v>
      </c>
      <c r="E1511" t="s">
        <v>1532</v>
      </c>
      <c r="F1511" t="str">
        <f t="shared" si="82"/>
        <v>Cole</v>
      </c>
      <c r="G1511" t="str">
        <f t="shared" si="83"/>
        <v>Missouri</v>
      </c>
      <c r="H1511">
        <v>75990</v>
      </c>
      <c r="I1511">
        <v>75983</v>
      </c>
      <c r="J1511">
        <v>76127</v>
      </c>
      <c r="K1511">
        <v>76387</v>
      </c>
      <c r="L1511">
        <v>76371</v>
      </c>
      <c r="M1511">
        <v>76648</v>
      </c>
      <c r="N1511">
        <v>76583</v>
      </c>
      <c r="O1511">
        <v>76780</v>
      </c>
      <c r="P1511" s="2">
        <v>76631</v>
      </c>
      <c r="Q1511" s="10" t="s">
        <v>3308</v>
      </c>
    </row>
    <row r="1512" spans="1:17" x14ac:dyDescent="0.2">
      <c r="A1512" t="s">
        <v>5979</v>
      </c>
      <c r="B1512">
        <v>29053</v>
      </c>
      <c r="C1512">
        <v>50</v>
      </c>
      <c r="D1512" t="str">
        <f t="shared" si="81"/>
        <v>05000US29053</v>
      </c>
      <c r="E1512" t="s">
        <v>1533</v>
      </c>
      <c r="F1512" t="str">
        <f t="shared" si="82"/>
        <v>Cooper</v>
      </c>
      <c r="G1512" t="str">
        <f t="shared" si="83"/>
        <v>Missouri</v>
      </c>
      <c r="H1512">
        <v>17601</v>
      </c>
      <c r="I1512">
        <v>17601</v>
      </c>
      <c r="J1512">
        <v>17589</v>
      </c>
      <c r="K1512">
        <v>17571</v>
      </c>
      <c r="L1512">
        <v>17534</v>
      </c>
      <c r="M1512">
        <v>17631</v>
      </c>
      <c r="N1512">
        <v>17572</v>
      </c>
      <c r="O1512">
        <v>17616</v>
      </c>
      <c r="P1512" s="2">
        <v>17712</v>
      </c>
      <c r="Q1512" s="10" t="s">
        <v>3308</v>
      </c>
    </row>
    <row r="1513" spans="1:17" x14ac:dyDescent="0.2">
      <c r="A1513" t="s">
        <v>5980</v>
      </c>
      <c r="B1513">
        <v>29055</v>
      </c>
      <c r="C1513">
        <v>50</v>
      </c>
      <c r="D1513" t="str">
        <f t="shared" si="81"/>
        <v>05000US29055</v>
      </c>
      <c r="E1513" t="s">
        <v>1534</v>
      </c>
      <c r="F1513" t="str">
        <f t="shared" si="82"/>
        <v>Crawford</v>
      </c>
      <c r="G1513" t="str">
        <f t="shared" si="83"/>
        <v>Missouri</v>
      </c>
      <c r="H1513">
        <v>24696</v>
      </c>
      <c r="I1513">
        <v>24696</v>
      </c>
      <c r="J1513">
        <v>24617</v>
      </c>
      <c r="K1513">
        <v>24826</v>
      </c>
      <c r="L1513">
        <v>24779</v>
      </c>
      <c r="M1513">
        <v>24535</v>
      </c>
      <c r="N1513">
        <v>24621</v>
      </c>
      <c r="O1513">
        <v>24487</v>
      </c>
      <c r="P1513" s="2">
        <v>24302</v>
      </c>
      <c r="Q1513" s="10" t="s">
        <v>3324</v>
      </c>
    </row>
    <row r="1514" spans="1:17" x14ac:dyDescent="0.2">
      <c r="A1514" t="s">
        <v>5981</v>
      </c>
      <c r="B1514">
        <v>29057</v>
      </c>
      <c r="C1514">
        <v>50</v>
      </c>
      <c r="D1514" t="str">
        <f t="shared" si="81"/>
        <v>05000US29057</v>
      </c>
      <c r="E1514" t="s">
        <v>1535</v>
      </c>
      <c r="F1514" t="str">
        <f t="shared" si="82"/>
        <v>Dade</v>
      </c>
      <c r="G1514" t="str">
        <f t="shared" si="83"/>
        <v>Missouri</v>
      </c>
      <c r="H1514">
        <v>7883</v>
      </c>
      <c r="I1514">
        <v>7883</v>
      </c>
      <c r="J1514">
        <v>7857</v>
      </c>
      <c r="K1514">
        <v>7770</v>
      </c>
      <c r="L1514">
        <v>7561</v>
      </c>
      <c r="M1514">
        <v>7546</v>
      </c>
      <c r="N1514">
        <v>7616</v>
      </c>
      <c r="O1514">
        <v>7596</v>
      </c>
      <c r="P1514" s="2">
        <v>7631</v>
      </c>
      <c r="Q1514" s="10" t="s">
        <v>3324</v>
      </c>
    </row>
    <row r="1515" spans="1:17" x14ac:dyDescent="0.2">
      <c r="A1515" t="s">
        <v>5982</v>
      </c>
      <c r="B1515">
        <v>29059</v>
      </c>
      <c r="C1515">
        <v>50</v>
      </c>
      <c r="D1515" t="str">
        <f t="shared" si="81"/>
        <v>05000US29059</v>
      </c>
      <c r="E1515" t="s">
        <v>1536</v>
      </c>
      <c r="F1515" t="str">
        <f t="shared" si="82"/>
        <v>Dallas</v>
      </c>
      <c r="G1515" t="str">
        <f t="shared" si="83"/>
        <v>Missouri</v>
      </c>
      <c r="H1515">
        <v>16777</v>
      </c>
      <c r="I1515">
        <v>16777</v>
      </c>
      <c r="J1515">
        <v>16736</v>
      </c>
      <c r="K1515">
        <v>16768</v>
      </c>
      <c r="L1515">
        <v>16781</v>
      </c>
      <c r="M1515">
        <v>16503</v>
      </c>
      <c r="N1515">
        <v>16395</v>
      </c>
      <c r="O1515">
        <v>16413</v>
      </c>
      <c r="P1515" s="2">
        <v>16448</v>
      </c>
      <c r="Q1515" s="10" t="s">
        <v>3324</v>
      </c>
    </row>
    <row r="1516" spans="1:17" x14ac:dyDescent="0.2">
      <c r="A1516" t="s">
        <v>5983</v>
      </c>
      <c r="B1516">
        <v>29061</v>
      </c>
      <c r="C1516">
        <v>50</v>
      </c>
      <c r="D1516" t="str">
        <f t="shared" si="81"/>
        <v>05000US29061</v>
      </c>
      <c r="E1516" t="s">
        <v>1537</v>
      </c>
      <c r="F1516" t="str">
        <f t="shared" si="82"/>
        <v>Daviess</v>
      </c>
      <c r="G1516" t="str">
        <f t="shared" si="83"/>
        <v>Missouri</v>
      </c>
      <c r="H1516">
        <v>8433</v>
      </c>
      <c r="I1516">
        <v>8433</v>
      </c>
      <c r="J1516">
        <v>8442</v>
      </c>
      <c r="K1516">
        <v>8307</v>
      </c>
      <c r="L1516">
        <v>8268</v>
      </c>
      <c r="M1516">
        <v>8266</v>
      </c>
      <c r="N1516">
        <v>8292</v>
      </c>
      <c r="O1516">
        <v>8252</v>
      </c>
      <c r="P1516" s="2">
        <v>8209</v>
      </c>
      <c r="Q1516" s="10" t="s">
        <v>3308</v>
      </c>
    </row>
    <row r="1517" spans="1:17" x14ac:dyDescent="0.2">
      <c r="A1517" t="s">
        <v>5984</v>
      </c>
      <c r="B1517">
        <v>29063</v>
      </c>
      <c r="C1517">
        <v>50</v>
      </c>
      <c r="D1517" t="str">
        <f t="shared" si="81"/>
        <v>05000US29063</v>
      </c>
      <c r="E1517" t="s">
        <v>1538</v>
      </c>
      <c r="F1517" t="str">
        <f t="shared" si="82"/>
        <v>DeKalb</v>
      </c>
      <c r="G1517" t="str">
        <f t="shared" si="83"/>
        <v>Missouri</v>
      </c>
      <c r="H1517">
        <v>12892</v>
      </c>
      <c r="I1517">
        <v>12892</v>
      </c>
      <c r="J1517">
        <v>12877</v>
      </c>
      <c r="K1517">
        <v>12916</v>
      </c>
      <c r="L1517">
        <v>12875</v>
      </c>
      <c r="M1517">
        <v>12739</v>
      </c>
      <c r="N1517">
        <v>12659</v>
      </c>
      <c r="O1517">
        <v>12645</v>
      </c>
      <c r="P1517" s="2">
        <v>12613</v>
      </c>
      <c r="Q1517" s="10" t="s">
        <v>3308</v>
      </c>
    </row>
    <row r="1518" spans="1:17" x14ac:dyDescent="0.2">
      <c r="A1518" t="s">
        <v>5985</v>
      </c>
      <c r="B1518">
        <v>29065</v>
      </c>
      <c r="C1518">
        <v>50</v>
      </c>
      <c r="D1518" t="str">
        <f t="shared" si="81"/>
        <v>05000US29065</v>
      </c>
      <c r="E1518" t="s">
        <v>1539</v>
      </c>
      <c r="F1518" t="str">
        <f t="shared" si="82"/>
        <v>Dent</v>
      </c>
      <c r="G1518" t="str">
        <f t="shared" si="83"/>
        <v>Missouri</v>
      </c>
      <c r="H1518">
        <v>15657</v>
      </c>
      <c r="I1518">
        <v>15654</v>
      </c>
      <c r="J1518">
        <v>15709</v>
      </c>
      <c r="K1518">
        <v>15568</v>
      </c>
      <c r="L1518">
        <v>15617</v>
      </c>
      <c r="M1518">
        <v>15692</v>
      </c>
      <c r="N1518">
        <v>15577</v>
      </c>
      <c r="O1518">
        <v>15616</v>
      </c>
      <c r="P1518" s="2">
        <v>15387</v>
      </c>
      <c r="Q1518" s="10" t="s">
        <v>3324</v>
      </c>
    </row>
    <row r="1519" spans="1:17" x14ac:dyDescent="0.2">
      <c r="A1519" t="s">
        <v>5986</v>
      </c>
      <c r="B1519">
        <v>29067</v>
      </c>
      <c r="C1519">
        <v>50</v>
      </c>
      <c r="D1519" t="str">
        <f t="shared" si="81"/>
        <v>05000US29067</v>
      </c>
      <c r="E1519" t="s">
        <v>1540</v>
      </c>
      <c r="F1519" t="str">
        <f t="shared" si="82"/>
        <v>Douglas</v>
      </c>
      <c r="G1519" t="str">
        <f t="shared" si="83"/>
        <v>Missouri</v>
      </c>
      <c r="H1519">
        <v>13684</v>
      </c>
      <c r="I1519">
        <v>13686</v>
      </c>
      <c r="J1519">
        <v>13642</v>
      </c>
      <c r="K1519">
        <v>13626</v>
      </c>
      <c r="L1519">
        <v>13594</v>
      </c>
      <c r="M1519">
        <v>13465</v>
      </c>
      <c r="N1519">
        <v>13546</v>
      </c>
      <c r="O1519">
        <v>13372</v>
      </c>
      <c r="P1519" s="2">
        <v>13358</v>
      </c>
      <c r="Q1519" s="10" t="s">
        <v>3324</v>
      </c>
    </row>
    <row r="1520" spans="1:17" x14ac:dyDescent="0.2">
      <c r="A1520" t="s">
        <v>5987</v>
      </c>
      <c r="B1520">
        <v>29069</v>
      </c>
      <c r="C1520">
        <v>50</v>
      </c>
      <c r="D1520" t="str">
        <f t="shared" si="81"/>
        <v>05000US29069</v>
      </c>
      <c r="E1520" t="s">
        <v>1541</v>
      </c>
      <c r="F1520" t="str">
        <f t="shared" si="82"/>
        <v>Dunklin</v>
      </c>
      <c r="G1520" t="str">
        <f t="shared" si="83"/>
        <v>Missouri</v>
      </c>
      <c r="H1520">
        <v>31953</v>
      </c>
      <c r="I1520">
        <v>31953</v>
      </c>
      <c r="J1520">
        <v>31945</v>
      </c>
      <c r="K1520">
        <v>32024</v>
      </c>
      <c r="L1520">
        <v>31860</v>
      </c>
      <c r="M1520">
        <v>31725</v>
      </c>
      <c r="N1520">
        <v>31358</v>
      </c>
      <c r="O1520">
        <v>30877</v>
      </c>
      <c r="P1520" s="2">
        <v>30535</v>
      </c>
      <c r="Q1520" s="10" t="s">
        <v>3310</v>
      </c>
    </row>
    <row r="1521" spans="1:17" x14ac:dyDescent="0.2">
      <c r="A1521" t="s">
        <v>5988</v>
      </c>
      <c r="B1521">
        <v>29071</v>
      </c>
      <c r="C1521">
        <v>50</v>
      </c>
      <c r="D1521" t="str">
        <f t="shared" si="81"/>
        <v>05000US29071</v>
      </c>
      <c r="E1521" t="s">
        <v>1542</v>
      </c>
      <c r="F1521" t="str">
        <f t="shared" si="82"/>
        <v>Franklin</v>
      </c>
      <c r="G1521" t="str">
        <f t="shared" si="83"/>
        <v>Missouri</v>
      </c>
      <c r="H1521">
        <v>101492</v>
      </c>
      <c r="I1521">
        <v>101491</v>
      </c>
      <c r="J1521">
        <v>101502</v>
      </c>
      <c r="K1521">
        <v>101615</v>
      </c>
      <c r="L1521">
        <v>101335</v>
      </c>
      <c r="M1521">
        <v>101733</v>
      </c>
      <c r="N1521">
        <v>102029</v>
      </c>
      <c r="O1521">
        <v>102382</v>
      </c>
      <c r="P1521" s="2">
        <v>102838</v>
      </c>
      <c r="Q1521" s="10" t="s">
        <v>3324</v>
      </c>
    </row>
    <row r="1522" spans="1:17" x14ac:dyDescent="0.2">
      <c r="A1522" t="s">
        <v>5989</v>
      </c>
      <c r="B1522">
        <v>29073</v>
      </c>
      <c r="C1522">
        <v>50</v>
      </c>
      <c r="D1522" t="str">
        <f t="shared" si="81"/>
        <v>05000US29073</v>
      </c>
      <c r="E1522" t="s">
        <v>1543</v>
      </c>
      <c r="F1522" t="str">
        <f t="shared" si="82"/>
        <v>Gasconade</v>
      </c>
      <c r="G1522" t="str">
        <f t="shared" si="83"/>
        <v>Missouri</v>
      </c>
      <c r="H1522">
        <v>15222</v>
      </c>
      <c r="I1522">
        <v>15221</v>
      </c>
      <c r="J1522">
        <v>15231</v>
      </c>
      <c r="K1522">
        <v>15109</v>
      </c>
      <c r="L1522">
        <v>14985</v>
      </c>
      <c r="M1522">
        <v>14888</v>
      </c>
      <c r="N1522">
        <v>14870</v>
      </c>
      <c r="O1522">
        <v>14826</v>
      </c>
      <c r="P1522" s="2">
        <v>14808</v>
      </c>
      <c r="Q1522" s="10" t="s">
        <v>3324</v>
      </c>
    </row>
    <row r="1523" spans="1:17" x14ac:dyDescent="0.2">
      <c r="A1523" t="s">
        <v>5990</v>
      </c>
      <c r="B1523">
        <v>29075</v>
      </c>
      <c r="C1523">
        <v>50</v>
      </c>
      <c r="D1523" t="str">
        <f t="shared" si="81"/>
        <v>05000US29075</v>
      </c>
      <c r="E1523" t="s">
        <v>1544</v>
      </c>
      <c r="F1523" t="str">
        <f t="shared" si="82"/>
        <v>Gentry</v>
      </c>
      <c r="G1523" t="str">
        <f t="shared" si="83"/>
        <v>Missouri</v>
      </c>
      <c r="H1523">
        <v>6738</v>
      </c>
      <c r="I1523">
        <v>6738</v>
      </c>
      <c r="J1523">
        <v>6738</v>
      </c>
      <c r="K1523">
        <v>6828</v>
      </c>
      <c r="L1523">
        <v>6803</v>
      </c>
      <c r="M1523">
        <v>6777</v>
      </c>
      <c r="N1523">
        <v>6798</v>
      </c>
      <c r="O1523">
        <v>6685</v>
      </c>
      <c r="P1523" s="2">
        <v>6661</v>
      </c>
      <c r="Q1523" s="10" t="s">
        <v>3308</v>
      </c>
    </row>
    <row r="1524" spans="1:17" x14ac:dyDescent="0.2">
      <c r="A1524" t="s">
        <v>5991</v>
      </c>
      <c r="B1524">
        <v>29077</v>
      </c>
      <c r="C1524">
        <v>50</v>
      </c>
      <c r="D1524" t="str">
        <f t="shared" si="81"/>
        <v>05000US29077</v>
      </c>
      <c r="E1524" t="s">
        <v>1545</v>
      </c>
      <c r="F1524" t="str">
        <f t="shared" si="82"/>
        <v>Greene</v>
      </c>
      <c r="G1524" t="str">
        <f t="shared" si="83"/>
        <v>Missouri</v>
      </c>
      <c r="H1524">
        <v>275174</v>
      </c>
      <c r="I1524">
        <v>275178</v>
      </c>
      <c r="J1524">
        <v>275384</v>
      </c>
      <c r="K1524">
        <v>277402</v>
      </c>
      <c r="L1524">
        <v>280729</v>
      </c>
      <c r="M1524">
        <v>284012</v>
      </c>
      <c r="N1524">
        <v>285889</v>
      </c>
      <c r="O1524">
        <v>287924</v>
      </c>
      <c r="P1524" s="2">
        <v>288690</v>
      </c>
      <c r="Q1524" s="10" t="s">
        <v>3324</v>
      </c>
    </row>
    <row r="1525" spans="1:17" x14ac:dyDescent="0.2">
      <c r="A1525" t="s">
        <v>5992</v>
      </c>
      <c r="B1525">
        <v>29079</v>
      </c>
      <c r="C1525">
        <v>50</v>
      </c>
      <c r="D1525" t="str">
        <f t="shared" si="81"/>
        <v>05000US29079</v>
      </c>
      <c r="E1525" t="s">
        <v>1546</v>
      </c>
      <c r="F1525" t="str">
        <f t="shared" si="82"/>
        <v>Grundy</v>
      </c>
      <c r="G1525" t="str">
        <f t="shared" si="83"/>
        <v>Missouri</v>
      </c>
      <c r="H1525">
        <v>10261</v>
      </c>
      <c r="I1525">
        <v>10261</v>
      </c>
      <c r="J1525">
        <v>10269</v>
      </c>
      <c r="K1525">
        <v>10265</v>
      </c>
      <c r="L1525">
        <v>10343</v>
      </c>
      <c r="M1525">
        <v>10377</v>
      </c>
      <c r="N1525">
        <v>10209</v>
      </c>
      <c r="O1525">
        <v>10062</v>
      </c>
      <c r="P1525" s="2">
        <v>10165</v>
      </c>
      <c r="Q1525" s="10" t="s">
        <v>3308</v>
      </c>
    </row>
    <row r="1526" spans="1:17" x14ac:dyDescent="0.2">
      <c r="A1526" t="s">
        <v>5993</v>
      </c>
      <c r="B1526">
        <v>29081</v>
      </c>
      <c r="C1526">
        <v>50</v>
      </c>
      <c r="D1526" t="str">
        <f t="shared" si="81"/>
        <v>05000US29081</v>
      </c>
      <c r="E1526" t="s">
        <v>1547</v>
      </c>
      <c r="F1526" t="str">
        <f t="shared" si="82"/>
        <v>Harrison</v>
      </c>
      <c r="G1526" t="str">
        <f t="shared" si="83"/>
        <v>Missouri</v>
      </c>
      <c r="H1526">
        <v>8957</v>
      </c>
      <c r="I1526">
        <v>8957</v>
      </c>
      <c r="J1526">
        <v>8949</v>
      </c>
      <c r="K1526">
        <v>8901</v>
      </c>
      <c r="L1526">
        <v>8734</v>
      </c>
      <c r="M1526">
        <v>8718</v>
      </c>
      <c r="N1526">
        <v>8624</v>
      </c>
      <c r="O1526">
        <v>8613</v>
      </c>
      <c r="P1526" s="2">
        <v>8556</v>
      </c>
      <c r="Q1526" s="10" t="s">
        <v>3308</v>
      </c>
    </row>
    <row r="1527" spans="1:17" x14ac:dyDescent="0.2">
      <c r="A1527" t="s">
        <v>5994</v>
      </c>
      <c r="B1527">
        <v>29083</v>
      </c>
      <c r="C1527">
        <v>50</v>
      </c>
      <c r="D1527" t="str">
        <f t="shared" si="81"/>
        <v>05000US29083</v>
      </c>
      <c r="E1527" t="s">
        <v>1548</v>
      </c>
      <c r="F1527" t="str">
        <f t="shared" si="82"/>
        <v>Henry</v>
      </c>
      <c r="G1527" t="str">
        <f t="shared" si="83"/>
        <v>Missouri</v>
      </c>
      <c r="H1527">
        <v>22272</v>
      </c>
      <c r="I1527">
        <v>22272</v>
      </c>
      <c r="J1527">
        <v>22249</v>
      </c>
      <c r="K1527">
        <v>22210</v>
      </c>
      <c r="L1527">
        <v>22170</v>
      </c>
      <c r="M1527">
        <v>22081</v>
      </c>
      <c r="N1527">
        <v>22060</v>
      </c>
      <c r="O1527">
        <v>21743</v>
      </c>
      <c r="P1527" s="2">
        <v>21594</v>
      </c>
      <c r="Q1527" s="10" t="s">
        <v>3308</v>
      </c>
    </row>
    <row r="1528" spans="1:17" x14ac:dyDescent="0.2">
      <c r="A1528" t="s">
        <v>5995</v>
      </c>
      <c r="B1528">
        <v>29085</v>
      </c>
      <c r="C1528">
        <v>50</v>
      </c>
      <c r="D1528" t="str">
        <f t="shared" si="81"/>
        <v>05000US29085</v>
      </c>
      <c r="E1528" t="s">
        <v>1549</v>
      </c>
      <c r="F1528" t="str">
        <f t="shared" si="82"/>
        <v>Hickory</v>
      </c>
      <c r="G1528" t="str">
        <f t="shared" si="83"/>
        <v>Missouri</v>
      </c>
      <c r="H1528">
        <v>9627</v>
      </c>
      <c r="I1528">
        <v>9627</v>
      </c>
      <c r="J1528">
        <v>9632</v>
      </c>
      <c r="K1528">
        <v>9580</v>
      </c>
      <c r="L1528">
        <v>9388</v>
      </c>
      <c r="M1528">
        <v>9269</v>
      </c>
      <c r="N1528">
        <v>9218</v>
      </c>
      <c r="O1528">
        <v>9193</v>
      </c>
      <c r="P1528" s="2">
        <v>9269</v>
      </c>
      <c r="Q1528" s="10" t="s">
        <v>3324</v>
      </c>
    </row>
    <row r="1529" spans="1:17" x14ac:dyDescent="0.2">
      <c r="A1529" t="s">
        <v>5996</v>
      </c>
      <c r="B1529">
        <v>29087</v>
      </c>
      <c r="C1529">
        <v>50</v>
      </c>
      <c r="D1529" t="str">
        <f t="shared" si="81"/>
        <v>05000US29087</v>
      </c>
      <c r="E1529" t="s">
        <v>1550</v>
      </c>
      <c r="F1529" t="str">
        <f t="shared" si="82"/>
        <v>Holt</v>
      </c>
      <c r="G1529" t="str">
        <f t="shared" si="83"/>
        <v>Missouri</v>
      </c>
      <c r="H1529">
        <v>4912</v>
      </c>
      <c r="I1529">
        <v>4912</v>
      </c>
      <c r="J1529">
        <v>4903</v>
      </c>
      <c r="K1529">
        <v>4836</v>
      </c>
      <c r="L1529">
        <v>4663</v>
      </c>
      <c r="M1529">
        <v>4583</v>
      </c>
      <c r="N1529">
        <v>4518</v>
      </c>
      <c r="O1529">
        <v>4471</v>
      </c>
      <c r="P1529" s="2">
        <v>4448</v>
      </c>
      <c r="Q1529" s="10" t="s">
        <v>3289</v>
      </c>
    </row>
    <row r="1530" spans="1:17" x14ac:dyDescent="0.2">
      <c r="A1530" t="s">
        <v>5997</v>
      </c>
      <c r="B1530">
        <v>29089</v>
      </c>
      <c r="C1530">
        <v>50</v>
      </c>
      <c r="D1530" t="str">
        <f t="shared" si="81"/>
        <v>05000US29089</v>
      </c>
      <c r="E1530" t="s">
        <v>1551</v>
      </c>
      <c r="F1530" t="str">
        <f t="shared" si="82"/>
        <v>Howard</v>
      </c>
      <c r="G1530" t="str">
        <f t="shared" si="83"/>
        <v>Missouri</v>
      </c>
      <c r="H1530">
        <v>10144</v>
      </c>
      <c r="I1530">
        <v>10148</v>
      </c>
      <c r="J1530">
        <v>10140</v>
      </c>
      <c r="K1530">
        <v>10207</v>
      </c>
      <c r="L1530">
        <v>10189</v>
      </c>
      <c r="M1530">
        <v>10236</v>
      </c>
      <c r="N1530">
        <v>10136</v>
      </c>
      <c r="O1530">
        <v>10123</v>
      </c>
      <c r="P1530" s="2">
        <v>10058</v>
      </c>
      <c r="Q1530" s="10" t="s">
        <v>3308</v>
      </c>
    </row>
    <row r="1531" spans="1:17" x14ac:dyDescent="0.2">
      <c r="A1531" t="s">
        <v>5998</v>
      </c>
      <c r="B1531">
        <v>29091</v>
      </c>
      <c r="C1531">
        <v>50</v>
      </c>
      <c r="D1531" t="str">
        <f t="shared" si="81"/>
        <v>05000US29091</v>
      </c>
      <c r="E1531" t="s">
        <v>1552</v>
      </c>
      <c r="F1531" t="str">
        <f t="shared" si="82"/>
        <v>Howell</v>
      </c>
      <c r="G1531" t="str">
        <f t="shared" si="83"/>
        <v>Missouri</v>
      </c>
      <c r="H1531">
        <v>40400</v>
      </c>
      <c r="I1531">
        <v>40400</v>
      </c>
      <c r="J1531">
        <v>40569</v>
      </c>
      <c r="K1531">
        <v>40609</v>
      </c>
      <c r="L1531">
        <v>40580</v>
      </c>
      <c r="M1531">
        <v>40234</v>
      </c>
      <c r="N1531">
        <v>40168</v>
      </c>
      <c r="O1531">
        <v>40135</v>
      </c>
      <c r="P1531" s="2">
        <v>40210</v>
      </c>
      <c r="Q1531" s="10" t="s">
        <v>3324</v>
      </c>
    </row>
    <row r="1532" spans="1:17" x14ac:dyDescent="0.2">
      <c r="A1532" t="s">
        <v>5999</v>
      </c>
      <c r="B1532">
        <v>29093</v>
      </c>
      <c r="C1532">
        <v>50</v>
      </c>
      <c r="D1532" t="str">
        <f t="shared" si="81"/>
        <v>05000US29093</v>
      </c>
      <c r="E1532" t="s">
        <v>1553</v>
      </c>
      <c r="F1532" t="str">
        <f t="shared" si="82"/>
        <v>Iron</v>
      </c>
      <c r="G1532" t="str">
        <f t="shared" si="83"/>
        <v>Missouri</v>
      </c>
      <c r="H1532">
        <v>10630</v>
      </c>
      <c r="I1532">
        <v>10628</v>
      </c>
      <c r="J1532">
        <v>10601</v>
      </c>
      <c r="K1532">
        <v>10484</v>
      </c>
      <c r="L1532">
        <v>10419</v>
      </c>
      <c r="M1532">
        <v>10329</v>
      </c>
      <c r="N1532">
        <v>10230</v>
      </c>
      <c r="O1532">
        <v>10099</v>
      </c>
      <c r="P1532" s="2">
        <v>10022</v>
      </c>
      <c r="Q1532" s="10" t="s">
        <v>3324</v>
      </c>
    </row>
    <row r="1533" spans="1:17" x14ac:dyDescent="0.2">
      <c r="A1533" t="s">
        <v>6000</v>
      </c>
      <c r="B1533">
        <v>29095</v>
      </c>
      <c r="C1533">
        <v>50</v>
      </c>
      <c r="D1533" t="str">
        <f t="shared" si="81"/>
        <v>05000US29095</v>
      </c>
      <c r="E1533" t="s">
        <v>1554</v>
      </c>
      <c r="F1533" t="str">
        <f t="shared" si="82"/>
        <v>Jackson</v>
      </c>
      <c r="G1533" t="str">
        <f t="shared" si="83"/>
        <v>Missouri</v>
      </c>
      <c r="H1533">
        <v>674158</v>
      </c>
      <c r="I1533">
        <v>674135</v>
      </c>
      <c r="J1533">
        <v>674907</v>
      </c>
      <c r="K1533">
        <v>675185</v>
      </c>
      <c r="L1533">
        <v>677321</v>
      </c>
      <c r="M1533">
        <v>679717</v>
      </c>
      <c r="N1533">
        <v>683001</v>
      </c>
      <c r="O1533">
        <v>686373</v>
      </c>
      <c r="P1533" s="2">
        <v>691801</v>
      </c>
      <c r="Q1533" s="10" t="s">
        <v>3289</v>
      </c>
    </row>
    <row r="1534" spans="1:17" x14ac:dyDescent="0.2">
      <c r="A1534" t="s">
        <v>6001</v>
      </c>
      <c r="B1534">
        <v>29097</v>
      </c>
      <c r="C1534">
        <v>50</v>
      </c>
      <c r="D1534" t="str">
        <f t="shared" si="81"/>
        <v>05000US29097</v>
      </c>
      <c r="E1534" t="s">
        <v>1555</v>
      </c>
      <c r="F1534" t="str">
        <f t="shared" si="82"/>
        <v>Jasper</v>
      </c>
      <c r="G1534" t="str">
        <f t="shared" si="83"/>
        <v>Missouri</v>
      </c>
      <c r="H1534">
        <v>117404</v>
      </c>
      <c r="I1534">
        <v>117404</v>
      </c>
      <c r="J1534">
        <v>117722</v>
      </c>
      <c r="K1534">
        <v>117839</v>
      </c>
      <c r="L1534">
        <v>115406</v>
      </c>
      <c r="M1534">
        <v>116455</v>
      </c>
      <c r="N1534">
        <v>117533</v>
      </c>
      <c r="O1534">
        <v>118376</v>
      </c>
      <c r="P1534" s="2">
        <v>119111</v>
      </c>
      <c r="Q1534" s="10" t="s">
        <v>3324</v>
      </c>
    </row>
    <row r="1535" spans="1:17" x14ac:dyDescent="0.2">
      <c r="A1535" t="s">
        <v>6002</v>
      </c>
      <c r="B1535">
        <v>29099</v>
      </c>
      <c r="C1535">
        <v>50</v>
      </c>
      <c r="D1535" t="str">
        <f t="shared" si="81"/>
        <v>05000US29099</v>
      </c>
      <c r="E1535" t="s">
        <v>1556</v>
      </c>
      <c r="F1535" t="str">
        <f t="shared" si="82"/>
        <v>Jefferson</v>
      </c>
      <c r="G1535" t="str">
        <f t="shared" si="83"/>
        <v>Missouri</v>
      </c>
      <c r="H1535">
        <v>218733</v>
      </c>
      <c r="I1535">
        <v>218729</v>
      </c>
      <c r="J1535">
        <v>219129</v>
      </c>
      <c r="K1535">
        <v>219724</v>
      </c>
      <c r="L1535">
        <v>220185</v>
      </c>
      <c r="M1535">
        <v>221288</v>
      </c>
      <c r="N1535">
        <v>222660</v>
      </c>
      <c r="O1535">
        <v>223908</v>
      </c>
      <c r="P1535" s="2">
        <v>224226</v>
      </c>
      <c r="Q1535" s="10" t="s">
        <v>3324</v>
      </c>
    </row>
    <row r="1536" spans="1:17" x14ac:dyDescent="0.2">
      <c r="A1536" t="s">
        <v>6003</v>
      </c>
      <c r="B1536">
        <v>29101</v>
      </c>
      <c r="C1536">
        <v>50</v>
      </c>
      <c r="D1536" t="str">
        <f t="shared" si="81"/>
        <v>05000US29101</v>
      </c>
      <c r="E1536" t="s">
        <v>1557</v>
      </c>
      <c r="F1536" t="str">
        <f t="shared" si="82"/>
        <v>Johnson</v>
      </c>
      <c r="G1536" t="str">
        <f t="shared" si="83"/>
        <v>Missouri</v>
      </c>
      <c r="H1536">
        <v>52595</v>
      </c>
      <c r="I1536">
        <v>52595</v>
      </c>
      <c r="J1536">
        <v>52729</v>
      </c>
      <c r="K1536">
        <v>53457</v>
      </c>
      <c r="L1536">
        <v>54465</v>
      </c>
      <c r="M1536">
        <v>54483</v>
      </c>
      <c r="N1536">
        <v>54382</v>
      </c>
      <c r="O1536">
        <v>53874</v>
      </c>
      <c r="P1536" s="2">
        <v>53942</v>
      </c>
      <c r="Q1536" s="10" t="s">
        <v>3308</v>
      </c>
    </row>
    <row r="1537" spans="1:17" x14ac:dyDescent="0.2">
      <c r="A1537" t="s">
        <v>6004</v>
      </c>
      <c r="B1537">
        <v>29103</v>
      </c>
      <c r="C1537">
        <v>50</v>
      </c>
      <c r="D1537" t="str">
        <f t="shared" si="81"/>
        <v>05000US29103</v>
      </c>
      <c r="E1537" t="s">
        <v>1558</v>
      </c>
      <c r="F1537" t="str">
        <f t="shared" si="82"/>
        <v>Knox</v>
      </c>
      <c r="G1537" t="str">
        <f t="shared" si="83"/>
        <v>Missouri</v>
      </c>
      <c r="H1537">
        <v>4131</v>
      </c>
      <c r="I1537">
        <v>4131</v>
      </c>
      <c r="J1537">
        <v>4128</v>
      </c>
      <c r="K1537">
        <v>4114</v>
      </c>
      <c r="L1537">
        <v>4089</v>
      </c>
      <c r="M1537">
        <v>4069</v>
      </c>
      <c r="N1537">
        <v>3992</v>
      </c>
      <c r="O1537">
        <v>3899</v>
      </c>
      <c r="P1537" s="2">
        <v>3934</v>
      </c>
      <c r="Q1537" s="10" t="s">
        <v>3308</v>
      </c>
    </row>
    <row r="1538" spans="1:17" x14ac:dyDescent="0.2">
      <c r="A1538" t="s">
        <v>6005</v>
      </c>
      <c r="B1538">
        <v>29105</v>
      </c>
      <c r="C1538">
        <v>50</v>
      </c>
      <c r="D1538" t="str">
        <f t="shared" si="81"/>
        <v>05000US29105</v>
      </c>
      <c r="E1538" t="s">
        <v>1559</v>
      </c>
      <c r="F1538" t="str">
        <f t="shared" si="82"/>
        <v>Laclede</v>
      </c>
      <c r="G1538" t="str">
        <f t="shared" si="83"/>
        <v>Missouri</v>
      </c>
      <c r="H1538">
        <v>35571</v>
      </c>
      <c r="I1538">
        <v>35571</v>
      </c>
      <c r="J1538">
        <v>35655</v>
      </c>
      <c r="K1538">
        <v>35590</v>
      </c>
      <c r="L1538">
        <v>35420</v>
      </c>
      <c r="M1538">
        <v>35637</v>
      </c>
      <c r="N1538">
        <v>35493</v>
      </c>
      <c r="O1538">
        <v>35487</v>
      </c>
      <c r="P1538" s="2">
        <v>35490</v>
      </c>
      <c r="Q1538" s="10" t="s">
        <v>3324</v>
      </c>
    </row>
    <row r="1539" spans="1:17" x14ac:dyDescent="0.2">
      <c r="A1539" t="s">
        <v>6006</v>
      </c>
      <c r="B1539">
        <v>29107</v>
      </c>
      <c r="C1539">
        <v>50</v>
      </c>
      <c r="D1539" t="str">
        <f t="shared" ref="D1539:D1602" si="84">_xlfn.CONCAT("05000US",TEXT(B1539,"00000"))</f>
        <v>05000US29107</v>
      </c>
      <c r="E1539" t="s">
        <v>1560</v>
      </c>
      <c r="F1539" t="str">
        <f t="shared" si="82"/>
        <v>Lafayette</v>
      </c>
      <c r="G1539" t="str">
        <f t="shared" si="83"/>
        <v>Missouri</v>
      </c>
      <c r="H1539">
        <v>33381</v>
      </c>
      <c r="I1539">
        <v>33381</v>
      </c>
      <c r="J1539">
        <v>33398</v>
      </c>
      <c r="K1539">
        <v>33239</v>
      </c>
      <c r="L1539">
        <v>33108</v>
      </c>
      <c r="M1539">
        <v>32875</v>
      </c>
      <c r="N1539">
        <v>32663</v>
      </c>
      <c r="O1539">
        <v>32679</v>
      </c>
      <c r="P1539" s="2">
        <v>32618</v>
      </c>
      <c r="Q1539" s="10" t="s">
        <v>3308</v>
      </c>
    </row>
    <row r="1540" spans="1:17" x14ac:dyDescent="0.2">
      <c r="A1540" t="s">
        <v>6007</v>
      </c>
      <c r="B1540">
        <v>29109</v>
      </c>
      <c r="C1540">
        <v>50</v>
      </c>
      <c r="D1540" t="str">
        <f t="shared" si="84"/>
        <v>05000US29109</v>
      </c>
      <c r="E1540" t="s">
        <v>1561</v>
      </c>
      <c r="F1540" t="str">
        <f t="shared" ref="F1540:F1603" si="85">MID(MID(E1540,1,FIND(",",E1540)-1),1,FIND(" County",MID(E1540,1,FIND(",",E1540)-1))-1)</f>
        <v>Lawrence</v>
      </c>
      <c r="G1540" t="str">
        <f t="shared" ref="G1540:G1603" si="86">MID(E1540,FIND(",",E1540)+2,9999)</f>
        <v>Missouri</v>
      </c>
      <c r="H1540">
        <v>38634</v>
      </c>
      <c r="I1540">
        <v>38634</v>
      </c>
      <c r="J1540">
        <v>38588</v>
      </c>
      <c r="K1540">
        <v>38469</v>
      </c>
      <c r="L1540">
        <v>38380</v>
      </c>
      <c r="M1540">
        <v>38120</v>
      </c>
      <c r="N1540">
        <v>37997</v>
      </c>
      <c r="O1540">
        <v>38144</v>
      </c>
      <c r="P1540" s="2">
        <v>38381</v>
      </c>
      <c r="Q1540" s="10" t="s">
        <v>3324</v>
      </c>
    </row>
    <row r="1541" spans="1:17" x14ac:dyDescent="0.2">
      <c r="A1541" t="s">
        <v>6008</v>
      </c>
      <c r="B1541">
        <v>29111</v>
      </c>
      <c r="C1541">
        <v>50</v>
      </c>
      <c r="D1541" t="str">
        <f t="shared" si="84"/>
        <v>05000US29111</v>
      </c>
      <c r="E1541" t="s">
        <v>1562</v>
      </c>
      <c r="F1541" t="str">
        <f t="shared" si="85"/>
        <v>Lewis</v>
      </c>
      <c r="G1541" t="str">
        <f t="shared" si="86"/>
        <v>Missouri</v>
      </c>
      <c r="H1541">
        <v>10211</v>
      </c>
      <c r="I1541">
        <v>10209</v>
      </c>
      <c r="J1541">
        <v>10196</v>
      </c>
      <c r="K1541">
        <v>10238</v>
      </c>
      <c r="L1541">
        <v>10159</v>
      </c>
      <c r="M1541">
        <v>10136</v>
      </c>
      <c r="N1541">
        <v>10116</v>
      </c>
      <c r="O1541">
        <v>10186</v>
      </c>
      <c r="P1541" s="2">
        <v>10134</v>
      </c>
      <c r="Q1541" s="10" t="s">
        <v>3308</v>
      </c>
    </row>
    <row r="1542" spans="1:17" x14ac:dyDescent="0.2">
      <c r="A1542" t="s">
        <v>6009</v>
      </c>
      <c r="B1542">
        <v>29113</v>
      </c>
      <c r="C1542">
        <v>50</v>
      </c>
      <c r="D1542" t="str">
        <f t="shared" si="84"/>
        <v>05000US29113</v>
      </c>
      <c r="E1542" t="s">
        <v>1563</v>
      </c>
      <c r="F1542" t="str">
        <f t="shared" si="85"/>
        <v>Lincoln</v>
      </c>
      <c r="G1542" t="str">
        <f t="shared" si="86"/>
        <v>Missouri</v>
      </c>
      <c r="H1542">
        <v>52566</v>
      </c>
      <c r="I1542">
        <v>52560</v>
      </c>
      <c r="J1542">
        <v>52700</v>
      </c>
      <c r="K1542">
        <v>53101</v>
      </c>
      <c r="L1542">
        <v>53348</v>
      </c>
      <c r="M1542">
        <v>53868</v>
      </c>
      <c r="N1542">
        <v>54272</v>
      </c>
      <c r="O1542">
        <v>54675</v>
      </c>
      <c r="P1542" s="2">
        <v>55267</v>
      </c>
      <c r="Q1542" s="10" t="s">
        <v>3308</v>
      </c>
    </row>
    <row r="1543" spans="1:17" x14ac:dyDescent="0.2">
      <c r="A1543" t="s">
        <v>6010</v>
      </c>
      <c r="B1543">
        <v>29115</v>
      </c>
      <c r="C1543">
        <v>50</v>
      </c>
      <c r="D1543" t="str">
        <f t="shared" si="84"/>
        <v>05000US29115</v>
      </c>
      <c r="E1543" t="s">
        <v>1564</v>
      </c>
      <c r="F1543" t="str">
        <f t="shared" si="85"/>
        <v>Linn</v>
      </c>
      <c r="G1543" t="str">
        <f t="shared" si="86"/>
        <v>Missouri</v>
      </c>
      <c r="H1543">
        <v>12761</v>
      </c>
      <c r="I1543">
        <v>12761</v>
      </c>
      <c r="J1543">
        <v>12745</v>
      </c>
      <c r="K1543">
        <v>12573</v>
      </c>
      <c r="L1543">
        <v>12481</v>
      </c>
      <c r="M1543">
        <v>12333</v>
      </c>
      <c r="N1543">
        <v>12323</v>
      </c>
      <c r="O1543">
        <v>12293</v>
      </c>
      <c r="P1543" s="2">
        <v>12164</v>
      </c>
      <c r="Q1543" s="1" t="s">
        <v>3308</v>
      </c>
    </row>
    <row r="1544" spans="1:17" x14ac:dyDescent="0.2">
      <c r="A1544" t="s">
        <v>6011</v>
      </c>
      <c r="B1544">
        <v>29117</v>
      </c>
      <c r="C1544">
        <v>50</v>
      </c>
      <c r="D1544" t="str">
        <f t="shared" si="84"/>
        <v>05000US29117</v>
      </c>
      <c r="E1544" t="s">
        <v>1565</v>
      </c>
      <c r="F1544" t="str">
        <f t="shared" si="85"/>
        <v>Livingston</v>
      </c>
      <c r="G1544" t="str">
        <f t="shared" si="86"/>
        <v>Missouri</v>
      </c>
      <c r="H1544">
        <v>15195</v>
      </c>
      <c r="I1544">
        <v>15195</v>
      </c>
      <c r="J1544">
        <v>15127</v>
      </c>
      <c r="K1544">
        <v>15134</v>
      </c>
      <c r="L1544">
        <v>15055</v>
      </c>
      <c r="M1544">
        <v>14914</v>
      </c>
      <c r="N1544">
        <v>15073</v>
      </c>
      <c r="O1544">
        <v>15010</v>
      </c>
      <c r="P1544" s="2">
        <v>15235</v>
      </c>
      <c r="Q1544" s="1" t="s">
        <v>3308</v>
      </c>
    </row>
    <row r="1545" spans="1:17" x14ac:dyDescent="0.2">
      <c r="A1545" t="s">
        <v>6012</v>
      </c>
      <c r="B1545">
        <v>29119</v>
      </c>
      <c r="C1545">
        <v>50</v>
      </c>
      <c r="D1545" t="str">
        <f t="shared" si="84"/>
        <v>05000US29119</v>
      </c>
      <c r="E1545" t="s">
        <v>1566</v>
      </c>
      <c r="F1545" t="str">
        <f t="shared" si="85"/>
        <v>McDonald</v>
      </c>
      <c r="G1545" t="str">
        <f t="shared" si="86"/>
        <v>Missouri</v>
      </c>
      <c r="H1545">
        <v>23083</v>
      </c>
      <c r="I1545">
        <v>23083</v>
      </c>
      <c r="J1545">
        <v>23073</v>
      </c>
      <c r="K1545">
        <v>22875</v>
      </c>
      <c r="L1545">
        <v>22931</v>
      </c>
      <c r="M1545">
        <v>22604</v>
      </c>
      <c r="N1545">
        <v>22796</v>
      </c>
      <c r="O1545">
        <v>22648</v>
      </c>
      <c r="P1545" s="2">
        <v>22620</v>
      </c>
      <c r="Q1545" s="10" t="s">
        <v>3324</v>
      </c>
    </row>
    <row r="1546" spans="1:17" x14ac:dyDescent="0.2">
      <c r="A1546" t="s">
        <v>6013</v>
      </c>
      <c r="B1546">
        <v>29121</v>
      </c>
      <c r="C1546">
        <v>50</v>
      </c>
      <c r="D1546" t="str">
        <f t="shared" si="84"/>
        <v>05000US29121</v>
      </c>
      <c r="E1546" t="s">
        <v>1567</v>
      </c>
      <c r="F1546" t="str">
        <f t="shared" si="85"/>
        <v>Macon</v>
      </c>
      <c r="G1546" t="str">
        <f t="shared" si="86"/>
        <v>Missouri</v>
      </c>
      <c r="H1546">
        <v>15566</v>
      </c>
      <c r="I1546">
        <v>15566</v>
      </c>
      <c r="J1546">
        <v>15593</v>
      </c>
      <c r="K1546">
        <v>15480</v>
      </c>
      <c r="L1546">
        <v>15552</v>
      </c>
      <c r="M1546">
        <v>15488</v>
      </c>
      <c r="N1546">
        <v>15463</v>
      </c>
      <c r="O1546">
        <v>15321</v>
      </c>
      <c r="P1546" s="2">
        <v>15170</v>
      </c>
      <c r="Q1546" s="1" t="s">
        <v>3308</v>
      </c>
    </row>
    <row r="1547" spans="1:17" x14ac:dyDescent="0.2">
      <c r="A1547" t="s">
        <v>6014</v>
      </c>
      <c r="B1547">
        <v>29123</v>
      </c>
      <c r="C1547">
        <v>50</v>
      </c>
      <c r="D1547" t="str">
        <f t="shared" si="84"/>
        <v>05000US29123</v>
      </c>
      <c r="E1547" t="s">
        <v>1568</v>
      </c>
      <c r="F1547" t="str">
        <f t="shared" si="85"/>
        <v>Madison</v>
      </c>
      <c r="G1547" t="str">
        <f t="shared" si="86"/>
        <v>Missouri</v>
      </c>
      <c r="H1547">
        <v>12226</v>
      </c>
      <c r="I1547">
        <v>12226</v>
      </c>
      <c r="J1547">
        <v>12194</v>
      </c>
      <c r="K1547">
        <v>12323</v>
      </c>
      <c r="L1547">
        <v>12464</v>
      </c>
      <c r="M1547">
        <v>12391</v>
      </c>
      <c r="N1547">
        <v>12346</v>
      </c>
      <c r="O1547">
        <v>12369</v>
      </c>
      <c r="P1547" s="2">
        <v>12443</v>
      </c>
      <c r="Q1547" s="10" t="s">
        <v>3324</v>
      </c>
    </row>
    <row r="1548" spans="1:17" x14ac:dyDescent="0.2">
      <c r="A1548" t="s">
        <v>6015</v>
      </c>
      <c r="B1548">
        <v>29125</v>
      </c>
      <c r="C1548">
        <v>50</v>
      </c>
      <c r="D1548" t="str">
        <f t="shared" si="84"/>
        <v>05000US29125</v>
      </c>
      <c r="E1548" t="s">
        <v>1569</v>
      </c>
      <c r="F1548" t="str">
        <f t="shared" si="85"/>
        <v>Maries</v>
      </c>
      <c r="G1548" t="str">
        <f t="shared" si="86"/>
        <v>Missouri</v>
      </c>
      <c r="H1548">
        <v>9176</v>
      </c>
      <c r="I1548">
        <v>9178</v>
      </c>
      <c r="J1548">
        <v>9183</v>
      </c>
      <c r="K1548">
        <v>9216</v>
      </c>
      <c r="L1548">
        <v>9053</v>
      </c>
      <c r="M1548">
        <v>9070</v>
      </c>
      <c r="N1548">
        <v>8998</v>
      </c>
      <c r="O1548">
        <v>8958</v>
      </c>
      <c r="P1548" s="2">
        <v>8858</v>
      </c>
      <c r="Q1548" s="10" t="s">
        <v>3324</v>
      </c>
    </row>
    <row r="1549" spans="1:17" x14ac:dyDescent="0.2">
      <c r="A1549" t="s">
        <v>6016</v>
      </c>
      <c r="B1549">
        <v>29127</v>
      </c>
      <c r="C1549">
        <v>50</v>
      </c>
      <c r="D1549" t="str">
        <f t="shared" si="84"/>
        <v>05000US29127</v>
      </c>
      <c r="E1549" t="s">
        <v>1570</v>
      </c>
      <c r="F1549" t="str">
        <f t="shared" si="85"/>
        <v>Marion</v>
      </c>
      <c r="G1549" t="str">
        <f t="shared" si="86"/>
        <v>Missouri</v>
      </c>
      <c r="H1549">
        <v>28781</v>
      </c>
      <c r="I1549">
        <v>28781</v>
      </c>
      <c r="J1549">
        <v>28784</v>
      </c>
      <c r="K1549">
        <v>28788</v>
      </c>
      <c r="L1549">
        <v>28806</v>
      </c>
      <c r="M1549">
        <v>28858</v>
      </c>
      <c r="N1549">
        <v>28870</v>
      </c>
      <c r="O1549">
        <v>28862</v>
      </c>
      <c r="P1549" s="2">
        <v>28894</v>
      </c>
      <c r="Q1549" s="10" t="s">
        <v>3308</v>
      </c>
    </row>
    <row r="1550" spans="1:17" x14ac:dyDescent="0.2">
      <c r="A1550" t="s">
        <v>6017</v>
      </c>
      <c r="B1550">
        <v>29129</v>
      </c>
      <c r="C1550">
        <v>50</v>
      </c>
      <c r="D1550" t="str">
        <f t="shared" si="84"/>
        <v>05000US29129</v>
      </c>
      <c r="E1550" t="s">
        <v>1571</v>
      </c>
      <c r="F1550" t="str">
        <f t="shared" si="85"/>
        <v>Mercer</v>
      </c>
      <c r="G1550" t="str">
        <f t="shared" si="86"/>
        <v>Missouri</v>
      </c>
      <c r="H1550">
        <v>3785</v>
      </c>
      <c r="I1550">
        <v>3785</v>
      </c>
      <c r="J1550">
        <v>3779</v>
      </c>
      <c r="K1550">
        <v>3784</v>
      </c>
      <c r="L1550">
        <v>3719</v>
      </c>
      <c r="M1550">
        <v>3683</v>
      </c>
      <c r="N1550">
        <v>3709</v>
      </c>
      <c r="O1550">
        <v>3702</v>
      </c>
      <c r="P1550" s="2">
        <v>3699</v>
      </c>
      <c r="Q1550" s="10" t="s">
        <v>3308</v>
      </c>
    </row>
    <row r="1551" spans="1:17" x14ac:dyDescent="0.2">
      <c r="A1551" t="s">
        <v>6018</v>
      </c>
      <c r="B1551">
        <v>29131</v>
      </c>
      <c r="C1551">
        <v>50</v>
      </c>
      <c r="D1551" t="str">
        <f t="shared" si="84"/>
        <v>05000US29131</v>
      </c>
      <c r="E1551" t="s">
        <v>1572</v>
      </c>
      <c r="F1551" t="str">
        <f t="shared" si="85"/>
        <v>Miller</v>
      </c>
      <c r="G1551" t="str">
        <f t="shared" si="86"/>
        <v>Missouri</v>
      </c>
      <c r="H1551">
        <v>24748</v>
      </c>
      <c r="I1551">
        <v>24747</v>
      </c>
      <c r="J1551">
        <v>24727</v>
      </c>
      <c r="K1551">
        <v>24825</v>
      </c>
      <c r="L1551">
        <v>24716</v>
      </c>
      <c r="M1551">
        <v>25005</v>
      </c>
      <c r="N1551">
        <v>25053</v>
      </c>
      <c r="O1551">
        <v>25076</v>
      </c>
      <c r="P1551" s="2">
        <v>25206</v>
      </c>
      <c r="Q1551" s="10" t="s">
        <v>3324</v>
      </c>
    </row>
    <row r="1552" spans="1:17" x14ac:dyDescent="0.2">
      <c r="A1552" t="s">
        <v>6019</v>
      </c>
      <c r="B1552">
        <v>29133</v>
      </c>
      <c r="C1552">
        <v>50</v>
      </c>
      <c r="D1552" t="str">
        <f t="shared" si="84"/>
        <v>05000US29133</v>
      </c>
      <c r="E1552" t="s">
        <v>1573</v>
      </c>
      <c r="F1552" t="str">
        <f t="shared" si="85"/>
        <v>Mississippi</v>
      </c>
      <c r="G1552" t="str">
        <f t="shared" si="86"/>
        <v>Missouri</v>
      </c>
      <c r="H1552">
        <v>14358</v>
      </c>
      <c r="I1552">
        <v>14358</v>
      </c>
      <c r="J1552">
        <v>14324</v>
      </c>
      <c r="K1552">
        <v>14250</v>
      </c>
      <c r="L1552">
        <v>14298</v>
      </c>
      <c r="M1552">
        <v>14233</v>
      </c>
      <c r="N1552">
        <v>14205</v>
      </c>
      <c r="O1552">
        <v>14023</v>
      </c>
      <c r="P1552" s="2">
        <v>13799</v>
      </c>
      <c r="Q1552" s="10" t="s">
        <v>3310</v>
      </c>
    </row>
    <row r="1553" spans="1:17" x14ac:dyDescent="0.2">
      <c r="A1553" t="s">
        <v>6020</v>
      </c>
      <c r="B1553">
        <v>29135</v>
      </c>
      <c r="C1553">
        <v>50</v>
      </c>
      <c r="D1553" t="str">
        <f t="shared" si="84"/>
        <v>05000US29135</v>
      </c>
      <c r="E1553" t="s">
        <v>1574</v>
      </c>
      <c r="F1553" t="str">
        <f t="shared" si="85"/>
        <v>Moniteau</v>
      </c>
      <c r="G1553" t="str">
        <f t="shared" si="86"/>
        <v>Missouri</v>
      </c>
      <c r="H1553">
        <v>15607</v>
      </c>
      <c r="I1553">
        <v>15607</v>
      </c>
      <c r="J1553">
        <v>15619</v>
      </c>
      <c r="K1553">
        <v>15696</v>
      </c>
      <c r="L1553">
        <v>15673</v>
      </c>
      <c r="M1553">
        <v>15759</v>
      </c>
      <c r="N1553">
        <v>15835</v>
      </c>
      <c r="O1553">
        <v>15913</v>
      </c>
      <c r="P1553" s="2">
        <v>16018</v>
      </c>
      <c r="Q1553" s="10" t="s">
        <v>3308</v>
      </c>
    </row>
    <row r="1554" spans="1:17" x14ac:dyDescent="0.2">
      <c r="A1554" t="s">
        <v>6021</v>
      </c>
      <c r="B1554">
        <v>29137</v>
      </c>
      <c r="C1554">
        <v>50</v>
      </c>
      <c r="D1554" t="str">
        <f t="shared" si="84"/>
        <v>05000US29137</v>
      </c>
      <c r="E1554" t="s">
        <v>1575</v>
      </c>
      <c r="F1554" t="str">
        <f t="shared" si="85"/>
        <v>Monroe</v>
      </c>
      <c r="G1554" t="str">
        <f t="shared" si="86"/>
        <v>Missouri</v>
      </c>
      <c r="H1554">
        <v>8840</v>
      </c>
      <c r="I1554">
        <v>8840</v>
      </c>
      <c r="J1554">
        <v>8799</v>
      </c>
      <c r="K1554">
        <v>8679</v>
      </c>
      <c r="L1554">
        <v>8677</v>
      </c>
      <c r="M1554">
        <v>8733</v>
      </c>
      <c r="N1554">
        <v>8683</v>
      </c>
      <c r="O1554">
        <v>8560</v>
      </c>
      <c r="P1554" s="2">
        <v>8558</v>
      </c>
      <c r="Q1554" s="10" t="s">
        <v>3308</v>
      </c>
    </row>
    <row r="1555" spans="1:17" x14ac:dyDescent="0.2">
      <c r="A1555" t="s">
        <v>6022</v>
      </c>
      <c r="B1555">
        <v>29139</v>
      </c>
      <c r="C1555">
        <v>50</v>
      </c>
      <c r="D1555" t="str">
        <f t="shared" si="84"/>
        <v>05000US29139</v>
      </c>
      <c r="E1555" t="s">
        <v>1576</v>
      </c>
      <c r="F1555" t="str">
        <f t="shared" si="85"/>
        <v>Montgomery</v>
      </c>
      <c r="G1555" t="str">
        <f t="shared" si="86"/>
        <v>Missouri</v>
      </c>
      <c r="H1555">
        <v>12236</v>
      </c>
      <c r="I1555">
        <v>12234</v>
      </c>
      <c r="J1555">
        <v>12231</v>
      </c>
      <c r="K1555">
        <v>12228</v>
      </c>
      <c r="L1555">
        <v>12021</v>
      </c>
      <c r="M1555">
        <v>11941</v>
      </c>
      <c r="N1555">
        <v>11820</v>
      </c>
      <c r="O1555">
        <v>11699</v>
      </c>
      <c r="P1555" s="2">
        <v>11620</v>
      </c>
      <c r="Q1555" s="10" t="s">
        <v>3308</v>
      </c>
    </row>
    <row r="1556" spans="1:17" x14ac:dyDescent="0.2">
      <c r="A1556" t="s">
        <v>6023</v>
      </c>
      <c r="B1556">
        <v>29141</v>
      </c>
      <c r="C1556">
        <v>50</v>
      </c>
      <c r="D1556" t="str">
        <f t="shared" si="84"/>
        <v>05000US29141</v>
      </c>
      <c r="E1556" t="s">
        <v>1577</v>
      </c>
      <c r="F1556" t="str">
        <f t="shared" si="85"/>
        <v>Morgan</v>
      </c>
      <c r="G1556" t="str">
        <f t="shared" si="86"/>
        <v>Missouri</v>
      </c>
      <c r="H1556">
        <v>20565</v>
      </c>
      <c r="I1556">
        <v>20565</v>
      </c>
      <c r="J1556">
        <v>20562</v>
      </c>
      <c r="K1556">
        <v>20391</v>
      </c>
      <c r="L1556">
        <v>20136</v>
      </c>
      <c r="M1556">
        <v>20210</v>
      </c>
      <c r="N1556">
        <v>20194</v>
      </c>
      <c r="O1556">
        <v>20158</v>
      </c>
      <c r="P1556" s="2">
        <v>20213</v>
      </c>
      <c r="Q1556" s="10" t="s">
        <v>3308</v>
      </c>
    </row>
    <row r="1557" spans="1:17" x14ac:dyDescent="0.2">
      <c r="A1557" t="s">
        <v>6024</v>
      </c>
      <c r="B1557">
        <v>29143</v>
      </c>
      <c r="C1557">
        <v>50</v>
      </c>
      <c r="D1557" t="str">
        <f t="shared" si="84"/>
        <v>05000US29143</v>
      </c>
      <c r="E1557" t="s">
        <v>1578</v>
      </c>
      <c r="F1557" t="str">
        <f t="shared" si="85"/>
        <v>New Madrid</v>
      </c>
      <c r="G1557" t="str">
        <f t="shared" si="86"/>
        <v>Missouri</v>
      </c>
      <c r="H1557">
        <v>18956</v>
      </c>
      <c r="I1557">
        <v>18960</v>
      </c>
      <c r="J1557">
        <v>18931</v>
      </c>
      <c r="K1557">
        <v>18802</v>
      </c>
      <c r="L1557">
        <v>18493</v>
      </c>
      <c r="M1557">
        <v>18332</v>
      </c>
      <c r="N1557">
        <v>18236</v>
      </c>
      <c r="O1557">
        <v>18167</v>
      </c>
      <c r="P1557" s="2">
        <v>17915</v>
      </c>
      <c r="Q1557" s="10" t="s">
        <v>3310</v>
      </c>
    </row>
    <row r="1558" spans="1:17" x14ac:dyDescent="0.2">
      <c r="A1558" t="s">
        <v>6025</v>
      </c>
      <c r="B1558">
        <v>29145</v>
      </c>
      <c r="C1558">
        <v>50</v>
      </c>
      <c r="D1558" t="str">
        <f t="shared" si="84"/>
        <v>05000US29145</v>
      </c>
      <c r="E1558" t="s">
        <v>1579</v>
      </c>
      <c r="F1558" t="str">
        <f t="shared" si="85"/>
        <v>Newton</v>
      </c>
      <c r="G1558" t="str">
        <f t="shared" si="86"/>
        <v>Missouri</v>
      </c>
      <c r="H1558">
        <v>58114</v>
      </c>
      <c r="I1558">
        <v>58112</v>
      </c>
      <c r="J1558">
        <v>58144</v>
      </c>
      <c r="K1558">
        <v>58828</v>
      </c>
      <c r="L1558">
        <v>59071</v>
      </c>
      <c r="M1558">
        <v>58783</v>
      </c>
      <c r="N1558">
        <v>58592</v>
      </c>
      <c r="O1558">
        <v>58567</v>
      </c>
      <c r="P1558" s="2">
        <v>58694</v>
      </c>
      <c r="Q1558" s="10" t="s">
        <v>3324</v>
      </c>
    </row>
    <row r="1559" spans="1:17" x14ac:dyDescent="0.2">
      <c r="A1559" t="s">
        <v>6026</v>
      </c>
      <c r="B1559">
        <v>29147</v>
      </c>
      <c r="C1559">
        <v>50</v>
      </c>
      <c r="D1559" t="str">
        <f t="shared" si="84"/>
        <v>05000US29147</v>
      </c>
      <c r="E1559" t="s">
        <v>1580</v>
      </c>
      <c r="F1559" t="str">
        <f t="shared" si="85"/>
        <v>Nodaway</v>
      </c>
      <c r="G1559" t="str">
        <f t="shared" si="86"/>
        <v>Missouri</v>
      </c>
      <c r="H1559">
        <v>23370</v>
      </c>
      <c r="I1559">
        <v>23370</v>
      </c>
      <c r="J1559">
        <v>23377</v>
      </c>
      <c r="K1559">
        <v>23430</v>
      </c>
      <c r="L1559">
        <v>23377</v>
      </c>
      <c r="M1559">
        <v>23225</v>
      </c>
      <c r="N1559">
        <v>23081</v>
      </c>
      <c r="O1559">
        <v>22776</v>
      </c>
      <c r="P1559" s="2">
        <v>22670</v>
      </c>
      <c r="Q1559" s="10" t="s">
        <v>3308</v>
      </c>
    </row>
    <row r="1560" spans="1:17" x14ac:dyDescent="0.2">
      <c r="A1560" t="s">
        <v>6027</v>
      </c>
      <c r="B1560">
        <v>29149</v>
      </c>
      <c r="C1560">
        <v>50</v>
      </c>
      <c r="D1560" t="str">
        <f t="shared" si="84"/>
        <v>05000US29149</v>
      </c>
      <c r="E1560" t="s">
        <v>1581</v>
      </c>
      <c r="F1560" t="str">
        <f t="shared" si="85"/>
        <v>Oregon</v>
      </c>
      <c r="G1560" t="str">
        <f t="shared" si="86"/>
        <v>Missouri</v>
      </c>
      <c r="H1560">
        <v>10881</v>
      </c>
      <c r="I1560">
        <v>10881</v>
      </c>
      <c r="J1560">
        <v>10930</v>
      </c>
      <c r="K1560">
        <v>11070</v>
      </c>
      <c r="L1560">
        <v>11007</v>
      </c>
      <c r="M1560">
        <v>10993</v>
      </c>
      <c r="N1560">
        <v>10884</v>
      </c>
      <c r="O1560">
        <v>10936</v>
      </c>
      <c r="P1560" s="2">
        <v>10789</v>
      </c>
      <c r="Q1560" s="10" t="s">
        <v>3324</v>
      </c>
    </row>
    <row r="1561" spans="1:17" x14ac:dyDescent="0.2">
      <c r="A1561" t="s">
        <v>6028</v>
      </c>
      <c r="B1561">
        <v>29151</v>
      </c>
      <c r="C1561">
        <v>50</v>
      </c>
      <c r="D1561" t="str">
        <f t="shared" si="84"/>
        <v>05000US29151</v>
      </c>
      <c r="E1561" t="s">
        <v>1582</v>
      </c>
      <c r="F1561" t="str">
        <f t="shared" si="85"/>
        <v>Osage</v>
      </c>
      <c r="G1561" t="str">
        <f t="shared" si="86"/>
        <v>Missouri</v>
      </c>
      <c r="H1561">
        <v>13878</v>
      </c>
      <c r="I1561">
        <v>13885</v>
      </c>
      <c r="J1561">
        <v>13878</v>
      </c>
      <c r="K1561">
        <v>13921</v>
      </c>
      <c r="L1561">
        <v>13864</v>
      </c>
      <c r="M1561">
        <v>13690</v>
      </c>
      <c r="N1561">
        <v>13675</v>
      </c>
      <c r="O1561">
        <v>13626</v>
      </c>
      <c r="P1561" s="2">
        <v>13664</v>
      </c>
      <c r="Q1561" s="10" t="s">
        <v>3324</v>
      </c>
    </row>
    <row r="1562" spans="1:17" x14ac:dyDescent="0.2">
      <c r="A1562" t="s">
        <v>6029</v>
      </c>
      <c r="B1562">
        <v>29153</v>
      </c>
      <c r="C1562">
        <v>50</v>
      </c>
      <c r="D1562" t="str">
        <f t="shared" si="84"/>
        <v>05000US29153</v>
      </c>
      <c r="E1562" t="s">
        <v>1583</v>
      </c>
      <c r="F1562" t="str">
        <f t="shared" si="85"/>
        <v>Ozark</v>
      </c>
      <c r="G1562" t="str">
        <f t="shared" si="86"/>
        <v>Missouri</v>
      </c>
      <c r="H1562">
        <v>9723</v>
      </c>
      <c r="I1562">
        <v>9719</v>
      </c>
      <c r="J1562">
        <v>9722</v>
      </c>
      <c r="K1562">
        <v>9648</v>
      </c>
      <c r="L1562">
        <v>9612</v>
      </c>
      <c r="M1562">
        <v>9531</v>
      </c>
      <c r="N1562">
        <v>9465</v>
      </c>
      <c r="O1562">
        <v>9407</v>
      </c>
      <c r="P1562" s="2">
        <v>9237</v>
      </c>
      <c r="Q1562" s="10" t="s">
        <v>3324</v>
      </c>
    </row>
    <row r="1563" spans="1:17" x14ac:dyDescent="0.2">
      <c r="A1563" t="s">
        <v>6030</v>
      </c>
      <c r="B1563">
        <v>29155</v>
      </c>
      <c r="C1563">
        <v>50</v>
      </c>
      <c r="D1563" t="str">
        <f t="shared" si="84"/>
        <v>05000US29155</v>
      </c>
      <c r="E1563" t="s">
        <v>1584</v>
      </c>
      <c r="F1563" t="str">
        <f t="shared" si="85"/>
        <v>Pemiscot</v>
      </c>
      <c r="G1563" t="str">
        <f t="shared" si="86"/>
        <v>Missouri</v>
      </c>
      <c r="H1563">
        <v>18296</v>
      </c>
      <c r="I1563">
        <v>18296</v>
      </c>
      <c r="J1563">
        <v>18242</v>
      </c>
      <c r="K1563">
        <v>18208</v>
      </c>
      <c r="L1563">
        <v>18106</v>
      </c>
      <c r="M1563">
        <v>17786</v>
      </c>
      <c r="N1563">
        <v>17587</v>
      </c>
      <c r="O1563">
        <v>17442</v>
      </c>
      <c r="P1563" s="2">
        <v>17073</v>
      </c>
      <c r="Q1563" s="10" t="s">
        <v>3310</v>
      </c>
    </row>
    <row r="1564" spans="1:17" x14ac:dyDescent="0.2">
      <c r="A1564" t="s">
        <v>6031</v>
      </c>
      <c r="B1564">
        <v>29157</v>
      </c>
      <c r="C1564">
        <v>50</v>
      </c>
      <c r="D1564" t="str">
        <f t="shared" si="84"/>
        <v>05000US29157</v>
      </c>
      <c r="E1564" t="s">
        <v>1585</v>
      </c>
      <c r="F1564" t="str">
        <f t="shared" si="85"/>
        <v>Perry</v>
      </c>
      <c r="G1564" t="str">
        <f t="shared" si="86"/>
        <v>Missouri</v>
      </c>
      <c r="H1564">
        <v>18971</v>
      </c>
      <c r="I1564">
        <v>18971</v>
      </c>
      <c r="J1564">
        <v>18974</v>
      </c>
      <c r="K1564">
        <v>18919</v>
      </c>
      <c r="L1564">
        <v>19042</v>
      </c>
      <c r="M1564">
        <v>19113</v>
      </c>
      <c r="N1564">
        <v>19190</v>
      </c>
      <c r="O1564">
        <v>19130</v>
      </c>
      <c r="P1564" s="2">
        <v>19285</v>
      </c>
      <c r="Q1564" s="10" t="s">
        <v>3324</v>
      </c>
    </row>
    <row r="1565" spans="1:17" x14ac:dyDescent="0.2">
      <c r="A1565" t="s">
        <v>6032</v>
      </c>
      <c r="B1565">
        <v>29159</v>
      </c>
      <c r="C1565">
        <v>50</v>
      </c>
      <c r="D1565" t="str">
        <f t="shared" si="84"/>
        <v>05000US29159</v>
      </c>
      <c r="E1565" t="s">
        <v>1586</v>
      </c>
      <c r="F1565" t="str">
        <f t="shared" si="85"/>
        <v>Pettis</v>
      </c>
      <c r="G1565" t="str">
        <f t="shared" si="86"/>
        <v>Missouri</v>
      </c>
      <c r="H1565">
        <v>42201</v>
      </c>
      <c r="I1565">
        <v>42201</v>
      </c>
      <c r="J1565">
        <v>42266</v>
      </c>
      <c r="K1565">
        <v>42133</v>
      </c>
      <c r="L1565">
        <v>42280</v>
      </c>
      <c r="M1565">
        <v>42163</v>
      </c>
      <c r="N1565">
        <v>42129</v>
      </c>
      <c r="O1565">
        <v>42182</v>
      </c>
      <c r="P1565" s="2">
        <v>42213</v>
      </c>
      <c r="Q1565" s="10" t="s">
        <v>3308</v>
      </c>
    </row>
    <row r="1566" spans="1:17" x14ac:dyDescent="0.2">
      <c r="A1566" t="s">
        <v>6033</v>
      </c>
      <c r="B1566">
        <v>29161</v>
      </c>
      <c r="C1566">
        <v>50</v>
      </c>
      <c r="D1566" t="str">
        <f t="shared" si="84"/>
        <v>05000US29161</v>
      </c>
      <c r="E1566" t="s">
        <v>1587</v>
      </c>
      <c r="F1566" t="str">
        <f t="shared" si="85"/>
        <v>Phelps</v>
      </c>
      <c r="G1566" t="str">
        <f t="shared" si="86"/>
        <v>Missouri</v>
      </c>
      <c r="H1566">
        <v>45156</v>
      </c>
      <c r="I1566">
        <v>45154</v>
      </c>
      <c r="J1566">
        <v>45313</v>
      </c>
      <c r="K1566">
        <v>45185</v>
      </c>
      <c r="L1566">
        <v>45201</v>
      </c>
      <c r="M1566">
        <v>44915</v>
      </c>
      <c r="N1566">
        <v>44833</v>
      </c>
      <c r="O1566">
        <v>44610</v>
      </c>
      <c r="P1566" s="2">
        <v>44608</v>
      </c>
      <c r="Q1566" s="10" t="s">
        <v>3324</v>
      </c>
    </row>
    <row r="1567" spans="1:17" x14ac:dyDescent="0.2">
      <c r="A1567" t="s">
        <v>6034</v>
      </c>
      <c r="B1567">
        <v>29163</v>
      </c>
      <c r="C1567">
        <v>50</v>
      </c>
      <c r="D1567" t="str">
        <f t="shared" si="84"/>
        <v>05000US29163</v>
      </c>
      <c r="E1567" t="s">
        <v>1588</v>
      </c>
      <c r="F1567" t="str">
        <f t="shared" si="85"/>
        <v>Pike</v>
      </c>
      <c r="G1567" t="str">
        <f t="shared" si="86"/>
        <v>Missouri</v>
      </c>
      <c r="H1567">
        <v>18516</v>
      </c>
      <c r="I1567">
        <v>18516</v>
      </c>
      <c r="J1567">
        <v>18484</v>
      </c>
      <c r="K1567">
        <v>18637</v>
      </c>
      <c r="L1567">
        <v>18530</v>
      </c>
      <c r="M1567">
        <v>18577</v>
      </c>
      <c r="N1567">
        <v>18475</v>
      </c>
      <c r="O1567">
        <v>18354</v>
      </c>
      <c r="P1567" s="2">
        <v>18438</v>
      </c>
      <c r="Q1567" s="10" t="s">
        <v>3308</v>
      </c>
    </row>
    <row r="1568" spans="1:17" x14ac:dyDescent="0.2">
      <c r="A1568" t="s">
        <v>6035</v>
      </c>
      <c r="B1568">
        <v>29165</v>
      </c>
      <c r="C1568">
        <v>50</v>
      </c>
      <c r="D1568" t="str">
        <f t="shared" si="84"/>
        <v>05000US29165</v>
      </c>
      <c r="E1568" t="s">
        <v>1589</v>
      </c>
      <c r="F1568" t="str">
        <f t="shared" si="85"/>
        <v>Platte</v>
      </c>
      <c r="G1568" t="str">
        <f t="shared" si="86"/>
        <v>Missouri</v>
      </c>
      <c r="H1568">
        <v>89322</v>
      </c>
      <c r="I1568">
        <v>89318</v>
      </c>
      <c r="J1568">
        <v>89710</v>
      </c>
      <c r="K1568">
        <v>90802</v>
      </c>
      <c r="L1568">
        <v>92153</v>
      </c>
      <c r="M1568">
        <v>93333</v>
      </c>
      <c r="N1568">
        <v>94837</v>
      </c>
      <c r="O1568">
        <v>96217</v>
      </c>
      <c r="P1568" s="2">
        <v>98309</v>
      </c>
      <c r="Q1568" s="10" t="s">
        <v>3289</v>
      </c>
    </row>
    <row r="1569" spans="1:17" x14ac:dyDescent="0.2">
      <c r="A1569" t="s">
        <v>6036</v>
      </c>
      <c r="B1569">
        <v>29167</v>
      </c>
      <c r="C1569">
        <v>50</v>
      </c>
      <c r="D1569" t="str">
        <f t="shared" si="84"/>
        <v>05000US29167</v>
      </c>
      <c r="E1569" t="s">
        <v>1590</v>
      </c>
      <c r="F1569" t="str">
        <f t="shared" si="85"/>
        <v>Polk</v>
      </c>
      <c r="G1569" t="str">
        <f t="shared" si="86"/>
        <v>Missouri</v>
      </c>
      <c r="H1569">
        <v>31137</v>
      </c>
      <c r="I1569">
        <v>31137</v>
      </c>
      <c r="J1569">
        <v>31164</v>
      </c>
      <c r="K1569">
        <v>31196</v>
      </c>
      <c r="L1569">
        <v>31078</v>
      </c>
      <c r="M1569">
        <v>30994</v>
      </c>
      <c r="N1569">
        <v>31025</v>
      </c>
      <c r="O1569">
        <v>31183</v>
      </c>
      <c r="P1569" s="2">
        <v>31285</v>
      </c>
      <c r="Q1569" s="10" t="s">
        <v>3324</v>
      </c>
    </row>
    <row r="1570" spans="1:17" x14ac:dyDescent="0.2">
      <c r="A1570" t="s">
        <v>6037</v>
      </c>
      <c r="B1570">
        <v>29169</v>
      </c>
      <c r="C1570">
        <v>50</v>
      </c>
      <c r="D1570" t="str">
        <f t="shared" si="84"/>
        <v>05000US29169</v>
      </c>
      <c r="E1570" t="s">
        <v>1591</v>
      </c>
      <c r="F1570" t="str">
        <f t="shared" si="85"/>
        <v>Pulaski</v>
      </c>
      <c r="G1570" t="str">
        <f t="shared" si="86"/>
        <v>Missouri</v>
      </c>
      <c r="H1570">
        <v>52274</v>
      </c>
      <c r="I1570">
        <v>52274</v>
      </c>
      <c r="J1570">
        <v>52844</v>
      </c>
      <c r="K1570">
        <v>53273</v>
      </c>
      <c r="L1570">
        <v>53412</v>
      </c>
      <c r="M1570">
        <v>53783</v>
      </c>
      <c r="N1570">
        <v>53505</v>
      </c>
      <c r="O1570">
        <v>53156</v>
      </c>
      <c r="P1570" s="2">
        <v>52654</v>
      </c>
      <c r="Q1570" s="10" t="s">
        <v>3324</v>
      </c>
    </row>
    <row r="1571" spans="1:17" x14ac:dyDescent="0.2">
      <c r="A1571" t="s">
        <v>6038</v>
      </c>
      <c r="B1571">
        <v>29171</v>
      </c>
      <c r="C1571">
        <v>50</v>
      </c>
      <c r="D1571" t="str">
        <f t="shared" si="84"/>
        <v>05000US29171</v>
      </c>
      <c r="E1571" t="s">
        <v>1592</v>
      </c>
      <c r="F1571" t="str">
        <f t="shared" si="85"/>
        <v>Putnam</v>
      </c>
      <c r="G1571" t="str">
        <f t="shared" si="86"/>
        <v>Missouri</v>
      </c>
      <c r="H1571">
        <v>4979</v>
      </c>
      <c r="I1571">
        <v>4979</v>
      </c>
      <c r="J1571">
        <v>4970</v>
      </c>
      <c r="K1571">
        <v>4964</v>
      </c>
      <c r="L1571">
        <v>4941</v>
      </c>
      <c r="M1571">
        <v>4884</v>
      </c>
      <c r="N1571">
        <v>4844</v>
      </c>
      <c r="O1571">
        <v>4863</v>
      </c>
      <c r="P1571" s="2">
        <v>4853</v>
      </c>
      <c r="Q1571" s="10" t="s">
        <v>3308</v>
      </c>
    </row>
    <row r="1572" spans="1:17" x14ac:dyDescent="0.2">
      <c r="A1572" t="s">
        <v>6039</v>
      </c>
      <c r="B1572">
        <v>29173</v>
      </c>
      <c r="C1572">
        <v>50</v>
      </c>
      <c r="D1572" t="str">
        <f t="shared" si="84"/>
        <v>05000US29173</v>
      </c>
      <c r="E1572" t="s">
        <v>1593</v>
      </c>
      <c r="F1572" t="str">
        <f t="shared" si="85"/>
        <v>Ralls</v>
      </c>
      <c r="G1572" t="str">
        <f t="shared" si="86"/>
        <v>Missouri</v>
      </c>
      <c r="H1572">
        <v>10167</v>
      </c>
      <c r="I1572">
        <v>10167</v>
      </c>
      <c r="J1572">
        <v>10194</v>
      </c>
      <c r="K1572">
        <v>10303</v>
      </c>
      <c r="L1572">
        <v>10265</v>
      </c>
      <c r="M1572">
        <v>10180</v>
      </c>
      <c r="N1572">
        <v>10278</v>
      </c>
      <c r="O1572">
        <v>10177</v>
      </c>
      <c r="P1572" s="2">
        <v>10224</v>
      </c>
      <c r="Q1572" s="10" t="s">
        <v>3308</v>
      </c>
    </row>
    <row r="1573" spans="1:17" x14ac:dyDescent="0.2">
      <c r="A1573" t="s">
        <v>6040</v>
      </c>
      <c r="B1573">
        <v>29175</v>
      </c>
      <c r="C1573">
        <v>50</v>
      </c>
      <c r="D1573" t="str">
        <f t="shared" si="84"/>
        <v>05000US29175</v>
      </c>
      <c r="E1573" t="s">
        <v>1594</v>
      </c>
      <c r="F1573" t="str">
        <f t="shared" si="85"/>
        <v>Randolph</v>
      </c>
      <c r="G1573" t="str">
        <f t="shared" si="86"/>
        <v>Missouri</v>
      </c>
      <c r="H1573">
        <v>25414</v>
      </c>
      <c r="I1573">
        <v>25414</v>
      </c>
      <c r="J1573">
        <v>25440</v>
      </c>
      <c r="K1573">
        <v>25258</v>
      </c>
      <c r="L1573">
        <v>25313</v>
      </c>
      <c r="M1573">
        <v>24941</v>
      </c>
      <c r="N1573">
        <v>25071</v>
      </c>
      <c r="O1573">
        <v>25090</v>
      </c>
      <c r="P1573" s="2">
        <v>24989</v>
      </c>
      <c r="Q1573" s="10" t="s">
        <v>3308</v>
      </c>
    </row>
    <row r="1574" spans="1:17" x14ac:dyDescent="0.2">
      <c r="A1574" t="s">
        <v>6041</v>
      </c>
      <c r="B1574">
        <v>29177</v>
      </c>
      <c r="C1574">
        <v>50</v>
      </c>
      <c r="D1574" t="str">
        <f t="shared" si="84"/>
        <v>05000US29177</v>
      </c>
      <c r="E1574" t="s">
        <v>1595</v>
      </c>
      <c r="F1574" t="str">
        <f t="shared" si="85"/>
        <v>Ray</v>
      </c>
      <c r="G1574" t="str">
        <f t="shared" si="86"/>
        <v>Missouri</v>
      </c>
      <c r="H1574">
        <v>23494</v>
      </c>
      <c r="I1574">
        <v>23494</v>
      </c>
      <c r="J1574">
        <v>23471</v>
      </c>
      <c r="K1574">
        <v>23319</v>
      </c>
      <c r="L1574">
        <v>23063</v>
      </c>
      <c r="M1574">
        <v>23029</v>
      </c>
      <c r="N1574">
        <v>22943</v>
      </c>
      <c r="O1574">
        <v>22815</v>
      </c>
      <c r="P1574" s="2">
        <v>22754</v>
      </c>
      <c r="Q1574" s="10" t="s">
        <v>3308</v>
      </c>
    </row>
    <row r="1575" spans="1:17" x14ac:dyDescent="0.2">
      <c r="A1575" t="s">
        <v>6042</v>
      </c>
      <c r="B1575">
        <v>29179</v>
      </c>
      <c r="C1575">
        <v>50</v>
      </c>
      <c r="D1575" t="str">
        <f t="shared" si="84"/>
        <v>05000US29179</v>
      </c>
      <c r="E1575" t="s">
        <v>1596</v>
      </c>
      <c r="F1575" t="str">
        <f t="shared" si="85"/>
        <v>Reynolds</v>
      </c>
      <c r="G1575" t="str">
        <f t="shared" si="86"/>
        <v>Missouri</v>
      </c>
      <c r="H1575">
        <v>6696</v>
      </c>
      <c r="I1575">
        <v>6694</v>
      </c>
      <c r="J1575">
        <v>6679</v>
      </c>
      <c r="K1575">
        <v>6682</v>
      </c>
      <c r="L1575">
        <v>6663</v>
      </c>
      <c r="M1575">
        <v>6583</v>
      </c>
      <c r="N1575">
        <v>6530</v>
      </c>
      <c r="O1575">
        <v>6418</v>
      </c>
      <c r="P1575" s="2">
        <v>6455</v>
      </c>
      <c r="Q1575" s="10" t="s">
        <v>3324</v>
      </c>
    </row>
    <row r="1576" spans="1:17" x14ac:dyDescent="0.2">
      <c r="A1576" t="s">
        <v>6043</v>
      </c>
      <c r="B1576">
        <v>29181</v>
      </c>
      <c r="C1576">
        <v>50</v>
      </c>
      <c r="D1576" t="str">
        <f t="shared" si="84"/>
        <v>05000US29181</v>
      </c>
      <c r="E1576" t="s">
        <v>1597</v>
      </c>
      <c r="F1576" t="str">
        <f t="shared" si="85"/>
        <v>Ripley</v>
      </c>
      <c r="G1576" t="str">
        <f t="shared" si="86"/>
        <v>Missouri</v>
      </c>
      <c r="H1576">
        <v>14100</v>
      </c>
      <c r="I1576">
        <v>14100</v>
      </c>
      <c r="J1576">
        <v>14101</v>
      </c>
      <c r="K1576">
        <v>14147</v>
      </c>
      <c r="L1576">
        <v>14043</v>
      </c>
      <c r="M1576">
        <v>14028</v>
      </c>
      <c r="N1576">
        <v>13979</v>
      </c>
      <c r="O1576">
        <v>13811</v>
      </c>
      <c r="P1576" s="2">
        <v>13817</v>
      </c>
      <c r="Q1576" s="10" t="s">
        <v>3324</v>
      </c>
    </row>
    <row r="1577" spans="1:17" x14ac:dyDescent="0.2">
      <c r="A1577" t="s">
        <v>6044</v>
      </c>
      <c r="B1577">
        <v>29183</v>
      </c>
      <c r="C1577">
        <v>50</v>
      </c>
      <c r="D1577" t="str">
        <f t="shared" si="84"/>
        <v>05000US29183</v>
      </c>
      <c r="E1577" t="s">
        <v>1598</v>
      </c>
      <c r="F1577" t="str">
        <f t="shared" si="85"/>
        <v>St. Charles</v>
      </c>
      <c r="G1577" t="str">
        <f t="shared" si="86"/>
        <v>Missouri</v>
      </c>
      <c r="H1577">
        <v>360485</v>
      </c>
      <c r="I1577">
        <v>360495</v>
      </c>
      <c r="J1577">
        <v>361840</v>
      </c>
      <c r="K1577">
        <v>365262</v>
      </c>
      <c r="L1577">
        <v>369102</v>
      </c>
      <c r="M1577">
        <v>374196</v>
      </c>
      <c r="N1577">
        <v>379894</v>
      </c>
      <c r="O1577">
        <v>385171</v>
      </c>
      <c r="P1577" s="2">
        <v>390918</v>
      </c>
      <c r="Q1577" s="10" t="s">
        <v>3324</v>
      </c>
    </row>
    <row r="1578" spans="1:17" x14ac:dyDescent="0.2">
      <c r="A1578" t="s">
        <v>6045</v>
      </c>
      <c r="B1578">
        <v>29185</v>
      </c>
      <c r="C1578">
        <v>50</v>
      </c>
      <c r="D1578" t="str">
        <f t="shared" si="84"/>
        <v>05000US29185</v>
      </c>
      <c r="E1578" t="s">
        <v>1599</v>
      </c>
      <c r="F1578" t="str">
        <f t="shared" si="85"/>
        <v>St. Clair</v>
      </c>
      <c r="G1578" t="str">
        <f t="shared" si="86"/>
        <v>Missouri</v>
      </c>
      <c r="H1578">
        <v>9805</v>
      </c>
      <c r="I1578">
        <v>9805</v>
      </c>
      <c r="J1578">
        <v>9817</v>
      </c>
      <c r="K1578">
        <v>9707</v>
      </c>
      <c r="L1578">
        <v>9522</v>
      </c>
      <c r="M1578">
        <v>9508</v>
      </c>
      <c r="N1578">
        <v>9467</v>
      </c>
      <c r="O1578">
        <v>9450</v>
      </c>
      <c r="P1578" s="2">
        <v>9272</v>
      </c>
      <c r="Q1578" s="10" t="s">
        <v>3324</v>
      </c>
    </row>
    <row r="1579" spans="1:17" x14ac:dyDescent="0.2">
      <c r="A1579" t="s">
        <v>6046</v>
      </c>
      <c r="B1579">
        <v>29186</v>
      </c>
      <c r="C1579">
        <v>50</v>
      </c>
      <c r="D1579" t="str">
        <f t="shared" si="84"/>
        <v>05000US29186</v>
      </c>
      <c r="E1579" t="s">
        <v>1600</v>
      </c>
      <c r="F1579" t="str">
        <f t="shared" si="85"/>
        <v>Ste. Genevieve</v>
      </c>
      <c r="G1579" t="str">
        <f t="shared" si="86"/>
        <v>Missouri</v>
      </c>
      <c r="H1579">
        <v>18145</v>
      </c>
      <c r="I1579">
        <v>18139</v>
      </c>
      <c r="J1579">
        <v>18117</v>
      </c>
      <c r="K1579">
        <v>18229</v>
      </c>
      <c r="L1579">
        <v>17859</v>
      </c>
      <c r="M1579">
        <v>17941</v>
      </c>
      <c r="N1579">
        <v>17960</v>
      </c>
      <c r="O1579">
        <v>17895</v>
      </c>
      <c r="P1579" s="2">
        <v>18030</v>
      </c>
      <c r="Q1579" s="10" t="s">
        <v>3324</v>
      </c>
    </row>
    <row r="1580" spans="1:17" x14ac:dyDescent="0.2">
      <c r="A1580" t="s">
        <v>6047</v>
      </c>
      <c r="B1580">
        <v>29187</v>
      </c>
      <c r="C1580">
        <v>50</v>
      </c>
      <c r="D1580" t="str">
        <f t="shared" si="84"/>
        <v>05000US29187</v>
      </c>
      <c r="E1580" t="s">
        <v>1601</v>
      </c>
      <c r="F1580" t="str">
        <f t="shared" si="85"/>
        <v>St. Francois</v>
      </c>
      <c r="G1580" t="str">
        <f t="shared" si="86"/>
        <v>Missouri</v>
      </c>
      <c r="H1580">
        <v>65359</v>
      </c>
      <c r="I1580">
        <v>65371</v>
      </c>
      <c r="J1580">
        <v>65539</v>
      </c>
      <c r="K1580">
        <v>65575</v>
      </c>
      <c r="L1580">
        <v>65856</v>
      </c>
      <c r="M1580">
        <v>66229</v>
      </c>
      <c r="N1580">
        <v>65993</v>
      </c>
      <c r="O1580">
        <v>66446</v>
      </c>
      <c r="P1580" s="2">
        <v>66627</v>
      </c>
      <c r="Q1580" s="10" t="s">
        <v>3324</v>
      </c>
    </row>
    <row r="1581" spans="1:17" x14ac:dyDescent="0.2">
      <c r="A1581" t="s">
        <v>6048</v>
      </c>
      <c r="B1581">
        <v>29189</v>
      </c>
      <c r="C1581">
        <v>50</v>
      </c>
      <c r="D1581" t="str">
        <f t="shared" si="84"/>
        <v>05000US29189</v>
      </c>
      <c r="E1581" t="s">
        <v>1602</v>
      </c>
      <c r="F1581" t="str">
        <f t="shared" si="85"/>
        <v>St. Louis</v>
      </c>
      <c r="G1581" t="str">
        <f t="shared" si="86"/>
        <v>Missouri</v>
      </c>
      <c r="H1581">
        <v>998954</v>
      </c>
      <c r="I1581">
        <v>998868</v>
      </c>
      <c r="J1581">
        <v>998833</v>
      </c>
      <c r="K1581">
        <v>998999</v>
      </c>
      <c r="L1581">
        <v>1000530</v>
      </c>
      <c r="M1581">
        <v>1000778</v>
      </c>
      <c r="N1581">
        <v>1001207</v>
      </c>
      <c r="O1581">
        <v>1001705</v>
      </c>
      <c r="P1581" s="2">
        <v>998581</v>
      </c>
      <c r="Q1581" s="10" t="s">
        <v>3324</v>
      </c>
    </row>
    <row r="1582" spans="1:17" x14ac:dyDescent="0.2">
      <c r="A1582" t="s">
        <v>6049</v>
      </c>
      <c r="B1582">
        <v>29195</v>
      </c>
      <c r="C1582">
        <v>50</v>
      </c>
      <c r="D1582" t="str">
        <f t="shared" si="84"/>
        <v>05000US29195</v>
      </c>
      <c r="E1582" t="s">
        <v>1603</v>
      </c>
      <c r="F1582" t="str">
        <f t="shared" si="85"/>
        <v>Saline</v>
      </c>
      <c r="G1582" t="str">
        <f t="shared" si="86"/>
        <v>Missouri</v>
      </c>
      <c r="H1582">
        <v>23370</v>
      </c>
      <c r="I1582">
        <v>23370</v>
      </c>
      <c r="J1582">
        <v>23404</v>
      </c>
      <c r="K1582">
        <v>23327</v>
      </c>
      <c r="L1582">
        <v>23473</v>
      </c>
      <c r="M1582">
        <v>23227</v>
      </c>
      <c r="N1582">
        <v>23279</v>
      </c>
      <c r="O1582">
        <v>23109</v>
      </c>
      <c r="P1582" s="2">
        <v>22980</v>
      </c>
      <c r="Q1582" s="10" t="s">
        <v>3308</v>
      </c>
    </row>
    <row r="1583" spans="1:17" x14ac:dyDescent="0.2">
      <c r="A1583" t="s">
        <v>6050</v>
      </c>
      <c r="B1583">
        <v>29197</v>
      </c>
      <c r="C1583">
        <v>50</v>
      </c>
      <c r="D1583" t="str">
        <f t="shared" si="84"/>
        <v>05000US29197</v>
      </c>
      <c r="E1583" t="s">
        <v>1604</v>
      </c>
      <c r="F1583" t="str">
        <f t="shared" si="85"/>
        <v>Schuyler</v>
      </c>
      <c r="G1583" t="str">
        <f t="shared" si="86"/>
        <v>Missouri</v>
      </c>
      <c r="H1583">
        <v>4431</v>
      </c>
      <c r="I1583">
        <v>4431</v>
      </c>
      <c r="J1583">
        <v>4443</v>
      </c>
      <c r="K1583">
        <v>4391</v>
      </c>
      <c r="L1583">
        <v>4390</v>
      </c>
      <c r="M1583">
        <v>4365</v>
      </c>
      <c r="N1583">
        <v>4398</v>
      </c>
      <c r="O1583">
        <v>4434</v>
      </c>
      <c r="P1583" s="2">
        <v>4394</v>
      </c>
      <c r="Q1583" s="10" t="s">
        <v>3308</v>
      </c>
    </row>
    <row r="1584" spans="1:17" x14ac:dyDescent="0.2">
      <c r="A1584" t="s">
        <v>6051</v>
      </c>
      <c r="B1584">
        <v>29199</v>
      </c>
      <c r="C1584">
        <v>50</v>
      </c>
      <c r="D1584" t="str">
        <f t="shared" si="84"/>
        <v>05000US29199</v>
      </c>
      <c r="E1584" t="s">
        <v>1605</v>
      </c>
      <c r="F1584" t="str">
        <f t="shared" si="85"/>
        <v>Scotland</v>
      </c>
      <c r="G1584" t="str">
        <f t="shared" si="86"/>
        <v>Missouri</v>
      </c>
      <c r="H1584">
        <v>4843</v>
      </c>
      <c r="I1584">
        <v>4853</v>
      </c>
      <c r="J1584">
        <v>4843</v>
      </c>
      <c r="K1584">
        <v>4848</v>
      </c>
      <c r="L1584">
        <v>4889</v>
      </c>
      <c r="M1584">
        <v>4919</v>
      </c>
      <c r="N1584">
        <v>4865</v>
      </c>
      <c r="O1584">
        <v>4859</v>
      </c>
      <c r="P1584" s="2">
        <v>4932</v>
      </c>
      <c r="Q1584" s="10" t="s">
        <v>3308</v>
      </c>
    </row>
    <row r="1585" spans="1:17" x14ac:dyDescent="0.2">
      <c r="A1585" t="s">
        <v>6052</v>
      </c>
      <c r="B1585">
        <v>29201</v>
      </c>
      <c r="C1585">
        <v>50</v>
      </c>
      <c r="D1585" t="str">
        <f t="shared" si="84"/>
        <v>05000US29201</v>
      </c>
      <c r="E1585" t="s">
        <v>1606</v>
      </c>
      <c r="F1585" t="str">
        <f t="shared" si="85"/>
        <v>Scott</v>
      </c>
      <c r="G1585" t="str">
        <f t="shared" si="86"/>
        <v>Missouri</v>
      </c>
      <c r="H1585">
        <v>39191</v>
      </c>
      <c r="I1585">
        <v>39187</v>
      </c>
      <c r="J1585">
        <v>39246</v>
      </c>
      <c r="K1585">
        <v>39127</v>
      </c>
      <c r="L1585">
        <v>39138</v>
      </c>
      <c r="M1585">
        <v>39205</v>
      </c>
      <c r="N1585">
        <v>38878</v>
      </c>
      <c r="O1585">
        <v>39004</v>
      </c>
      <c r="P1585" s="2">
        <v>38745</v>
      </c>
      <c r="Q1585" s="10" t="s">
        <v>3310</v>
      </c>
    </row>
    <row r="1586" spans="1:17" x14ac:dyDescent="0.2">
      <c r="A1586" t="s">
        <v>6053</v>
      </c>
      <c r="B1586">
        <v>29203</v>
      </c>
      <c r="C1586">
        <v>50</v>
      </c>
      <c r="D1586" t="str">
        <f t="shared" si="84"/>
        <v>05000US29203</v>
      </c>
      <c r="E1586" t="s">
        <v>1607</v>
      </c>
      <c r="F1586" t="str">
        <f t="shared" si="85"/>
        <v>Shannon</v>
      </c>
      <c r="G1586" t="str">
        <f t="shared" si="86"/>
        <v>Missouri</v>
      </c>
      <c r="H1586">
        <v>8441</v>
      </c>
      <c r="I1586">
        <v>8441</v>
      </c>
      <c r="J1586">
        <v>8446</v>
      </c>
      <c r="K1586">
        <v>8420</v>
      </c>
      <c r="L1586">
        <v>8324</v>
      </c>
      <c r="M1586">
        <v>8271</v>
      </c>
      <c r="N1586">
        <v>8286</v>
      </c>
      <c r="O1586">
        <v>8233</v>
      </c>
      <c r="P1586" s="2">
        <v>8168</v>
      </c>
      <c r="Q1586" s="10" t="s">
        <v>3324</v>
      </c>
    </row>
    <row r="1587" spans="1:17" x14ac:dyDescent="0.2">
      <c r="A1587" t="s">
        <v>6054</v>
      </c>
      <c r="B1587">
        <v>29205</v>
      </c>
      <c r="C1587">
        <v>50</v>
      </c>
      <c r="D1587" t="str">
        <f t="shared" si="84"/>
        <v>05000US29205</v>
      </c>
      <c r="E1587" t="s">
        <v>1608</v>
      </c>
      <c r="F1587" t="str">
        <f t="shared" si="85"/>
        <v>Shelby</v>
      </c>
      <c r="G1587" t="str">
        <f t="shared" si="86"/>
        <v>Missouri</v>
      </c>
      <c r="H1587">
        <v>6373</v>
      </c>
      <c r="I1587">
        <v>6373</v>
      </c>
      <c r="J1587">
        <v>6375</v>
      </c>
      <c r="K1587">
        <v>6246</v>
      </c>
      <c r="L1587">
        <v>6238</v>
      </c>
      <c r="M1587">
        <v>6163</v>
      </c>
      <c r="N1587">
        <v>6126</v>
      </c>
      <c r="O1587">
        <v>6132</v>
      </c>
      <c r="P1587" s="2">
        <v>6082</v>
      </c>
      <c r="Q1587" s="10" t="s">
        <v>3308</v>
      </c>
    </row>
    <row r="1588" spans="1:17" x14ac:dyDescent="0.2">
      <c r="A1588" t="s">
        <v>6055</v>
      </c>
      <c r="B1588">
        <v>29207</v>
      </c>
      <c r="C1588">
        <v>50</v>
      </c>
      <c r="D1588" t="str">
        <f t="shared" si="84"/>
        <v>05000US29207</v>
      </c>
      <c r="E1588" t="s">
        <v>1609</v>
      </c>
      <c r="F1588" t="str">
        <f t="shared" si="85"/>
        <v>Stoddard</v>
      </c>
      <c r="G1588" t="str">
        <f t="shared" si="86"/>
        <v>Missouri</v>
      </c>
      <c r="H1588">
        <v>29968</v>
      </c>
      <c r="I1588">
        <v>29968</v>
      </c>
      <c r="J1588">
        <v>30021</v>
      </c>
      <c r="K1588">
        <v>29850</v>
      </c>
      <c r="L1588">
        <v>29843</v>
      </c>
      <c r="M1588">
        <v>29855</v>
      </c>
      <c r="N1588">
        <v>29867</v>
      </c>
      <c r="O1588">
        <v>29786</v>
      </c>
      <c r="P1588" s="2">
        <v>29588</v>
      </c>
      <c r="Q1588" s="10" t="s">
        <v>3310</v>
      </c>
    </row>
    <row r="1589" spans="1:17" x14ac:dyDescent="0.2">
      <c r="A1589" t="s">
        <v>6056</v>
      </c>
      <c r="B1589">
        <v>29209</v>
      </c>
      <c r="C1589">
        <v>50</v>
      </c>
      <c r="D1589" t="str">
        <f t="shared" si="84"/>
        <v>05000US29209</v>
      </c>
      <c r="E1589" t="s">
        <v>1610</v>
      </c>
      <c r="F1589" t="str">
        <f t="shared" si="85"/>
        <v>Stone</v>
      </c>
      <c r="G1589" t="str">
        <f t="shared" si="86"/>
        <v>Missouri</v>
      </c>
      <c r="H1589">
        <v>32202</v>
      </c>
      <c r="I1589">
        <v>32208</v>
      </c>
      <c r="J1589">
        <v>32059</v>
      </c>
      <c r="K1589">
        <v>31862</v>
      </c>
      <c r="L1589">
        <v>31619</v>
      </c>
      <c r="M1589">
        <v>31334</v>
      </c>
      <c r="N1589">
        <v>31084</v>
      </c>
      <c r="O1589">
        <v>30902</v>
      </c>
      <c r="P1589" s="2">
        <v>31047</v>
      </c>
      <c r="Q1589" s="10" t="s">
        <v>3324</v>
      </c>
    </row>
    <row r="1590" spans="1:17" x14ac:dyDescent="0.2">
      <c r="A1590" t="s">
        <v>6057</v>
      </c>
      <c r="B1590">
        <v>29211</v>
      </c>
      <c r="C1590">
        <v>50</v>
      </c>
      <c r="D1590" t="str">
        <f t="shared" si="84"/>
        <v>05000US29211</v>
      </c>
      <c r="E1590" t="s">
        <v>1611</v>
      </c>
      <c r="F1590" t="str">
        <f t="shared" si="85"/>
        <v>Sullivan</v>
      </c>
      <c r="G1590" t="str">
        <f t="shared" si="86"/>
        <v>Missouri</v>
      </c>
      <c r="H1590">
        <v>6714</v>
      </c>
      <c r="I1590">
        <v>6714</v>
      </c>
      <c r="J1590">
        <v>6720</v>
      </c>
      <c r="K1590">
        <v>6674</v>
      </c>
      <c r="L1590">
        <v>6559</v>
      </c>
      <c r="M1590">
        <v>6484</v>
      </c>
      <c r="N1590">
        <v>6453</v>
      </c>
      <c r="O1590">
        <v>6323</v>
      </c>
      <c r="P1590" s="2">
        <v>6262</v>
      </c>
      <c r="Q1590" s="10" t="s">
        <v>3308</v>
      </c>
    </row>
    <row r="1591" spans="1:17" x14ac:dyDescent="0.2">
      <c r="A1591" t="s">
        <v>6058</v>
      </c>
      <c r="B1591">
        <v>29213</v>
      </c>
      <c r="C1591">
        <v>50</v>
      </c>
      <c r="D1591" t="str">
        <f t="shared" si="84"/>
        <v>05000US29213</v>
      </c>
      <c r="E1591" t="s">
        <v>1612</v>
      </c>
      <c r="F1591" t="str">
        <f t="shared" si="85"/>
        <v>Taney</v>
      </c>
      <c r="G1591" t="str">
        <f t="shared" si="86"/>
        <v>Missouri</v>
      </c>
      <c r="H1591">
        <v>51675</v>
      </c>
      <c r="I1591">
        <v>51674</v>
      </c>
      <c r="J1591">
        <v>51931</v>
      </c>
      <c r="K1591">
        <v>52636</v>
      </c>
      <c r="L1591">
        <v>52939</v>
      </c>
      <c r="M1591">
        <v>53295</v>
      </c>
      <c r="N1591">
        <v>53961</v>
      </c>
      <c r="O1591">
        <v>54333</v>
      </c>
      <c r="P1591" s="2">
        <v>54735</v>
      </c>
      <c r="Q1591" s="10" t="s">
        <v>3324</v>
      </c>
    </row>
    <row r="1592" spans="1:17" x14ac:dyDescent="0.2">
      <c r="A1592" t="s">
        <v>6059</v>
      </c>
      <c r="B1592">
        <v>29215</v>
      </c>
      <c r="C1592">
        <v>50</v>
      </c>
      <c r="D1592" t="str">
        <f t="shared" si="84"/>
        <v>05000US29215</v>
      </c>
      <c r="E1592" t="s">
        <v>1613</v>
      </c>
      <c r="F1592" t="str">
        <f t="shared" si="85"/>
        <v>Texas</v>
      </c>
      <c r="G1592" t="str">
        <f t="shared" si="86"/>
        <v>Missouri</v>
      </c>
      <c r="H1592">
        <v>26008</v>
      </c>
      <c r="I1592">
        <v>26008</v>
      </c>
      <c r="J1592">
        <v>26029</v>
      </c>
      <c r="K1592">
        <v>25937</v>
      </c>
      <c r="L1592">
        <v>25757</v>
      </c>
      <c r="M1592">
        <v>25639</v>
      </c>
      <c r="N1592">
        <v>25628</v>
      </c>
      <c r="O1592">
        <v>25651</v>
      </c>
      <c r="P1592" s="2">
        <v>25775</v>
      </c>
      <c r="Q1592" s="10" t="s">
        <v>3324</v>
      </c>
    </row>
    <row r="1593" spans="1:17" x14ac:dyDescent="0.2">
      <c r="A1593" t="s">
        <v>6060</v>
      </c>
      <c r="B1593">
        <v>29217</v>
      </c>
      <c r="C1593">
        <v>50</v>
      </c>
      <c r="D1593" t="str">
        <f t="shared" si="84"/>
        <v>05000US29217</v>
      </c>
      <c r="E1593" t="s">
        <v>1614</v>
      </c>
      <c r="F1593" t="str">
        <f t="shared" si="85"/>
        <v>Vernon</v>
      </c>
      <c r="G1593" t="str">
        <f t="shared" si="86"/>
        <v>Missouri</v>
      </c>
      <c r="H1593">
        <v>21159</v>
      </c>
      <c r="I1593">
        <v>21159</v>
      </c>
      <c r="J1593">
        <v>21125</v>
      </c>
      <c r="K1593">
        <v>20989</v>
      </c>
      <c r="L1593">
        <v>20783</v>
      </c>
      <c r="M1593">
        <v>20908</v>
      </c>
      <c r="N1593">
        <v>20963</v>
      </c>
      <c r="O1593">
        <v>20803</v>
      </c>
      <c r="P1593" s="2">
        <v>20723</v>
      </c>
      <c r="Q1593" s="10" t="s">
        <v>3289</v>
      </c>
    </row>
    <row r="1594" spans="1:17" x14ac:dyDescent="0.2">
      <c r="A1594" t="s">
        <v>6061</v>
      </c>
      <c r="B1594">
        <v>29219</v>
      </c>
      <c r="C1594">
        <v>50</v>
      </c>
      <c r="D1594" t="str">
        <f t="shared" si="84"/>
        <v>05000US29219</v>
      </c>
      <c r="E1594" t="s">
        <v>1615</v>
      </c>
      <c r="F1594" t="str">
        <f t="shared" si="85"/>
        <v>Warren</v>
      </c>
      <c r="G1594" t="str">
        <f t="shared" si="86"/>
        <v>Missouri</v>
      </c>
      <c r="H1594">
        <v>32513</v>
      </c>
      <c r="I1594">
        <v>32518</v>
      </c>
      <c r="J1594">
        <v>32583</v>
      </c>
      <c r="K1594">
        <v>32625</v>
      </c>
      <c r="L1594">
        <v>32791</v>
      </c>
      <c r="M1594">
        <v>33038</v>
      </c>
      <c r="N1594">
        <v>33273</v>
      </c>
      <c r="O1594">
        <v>33545</v>
      </c>
      <c r="P1594" s="2">
        <v>33802</v>
      </c>
      <c r="Q1594" s="10" t="s">
        <v>3324</v>
      </c>
    </row>
    <row r="1595" spans="1:17" x14ac:dyDescent="0.2">
      <c r="A1595" t="s">
        <v>6062</v>
      </c>
      <c r="B1595">
        <v>29221</v>
      </c>
      <c r="C1595">
        <v>50</v>
      </c>
      <c r="D1595" t="str">
        <f t="shared" si="84"/>
        <v>05000US29221</v>
      </c>
      <c r="E1595" t="s">
        <v>1616</v>
      </c>
      <c r="F1595" t="str">
        <f t="shared" si="85"/>
        <v>Washington</v>
      </c>
      <c r="G1595" t="str">
        <f t="shared" si="86"/>
        <v>Missouri</v>
      </c>
      <c r="H1595">
        <v>25195</v>
      </c>
      <c r="I1595">
        <v>25196</v>
      </c>
      <c r="J1595">
        <v>25179</v>
      </c>
      <c r="K1595">
        <v>25104</v>
      </c>
      <c r="L1595">
        <v>25108</v>
      </c>
      <c r="M1595">
        <v>25165</v>
      </c>
      <c r="N1595">
        <v>25105</v>
      </c>
      <c r="O1595">
        <v>24795</v>
      </c>
      <c r="P1595" s="2">
        <v>24839</v>
      </c>
      <c r="Q1595" s="10" t="s">
        <v>3324</v>
      </c>
    </row>
    <row r="1596" spans="1:17" x14ac:dyDescent="0.2">
      <c r="A1596" t="s">
        <v>6063</v>
      </c>
      <c r="B1596">
        <v>29223</v>
      </c>
      <c r="C1596">
        <v>50</v>
      </c>
      <c r="D1596" t="str">
        <f t="shared" si="84"/>
        <v>05000US29223</v>
      </c>
      <c r="E1596" t="s">
        <v>1617</v>
      </c>
      <c r="F1596" t="str">
        <f t="shared" si="85"/>
        <v>Wayne</v>
      </c>
      <c r="G1596" t="str">
        <f t="shared" si="86"/>
        <v>Missouri</v>
      </c>
      <c r="H1596">
        <v>13521</v>
      </c>
      <c r="I1596">
        <v>13523</v>
      </c>
      <c r="J1596">
        <v>13507</v>
      </c>
      <c r="K1596">
        <v>13385</v>
      </c>
      <c r="L1596">
        <v>13378</v>
      </c>
      <c r="M1596">
        <v>13422</v>
      </c>
      <c r="N1596">
        <v>13393</v>
      </c>
      <c r="O1596">
        <v>13373</v>
      </c>
      <c r="P1596" s="2">
        <v>13139</v>
      </c>
      <c r="Q1596" s="10" t="s">
        <v>3324</v>
      </c>
    </row>
    <row r="1597" spans="1:17" x14ac:dyDescent="0.2">
      <c r="A1597" t="s">
        <v>6064</v>
      </c>
      <c r="B1597">
        <v>29225</v>
      </c>
      <c r="C1597">
        <v>50</v>
      </c>
      <c r="D1597" t="str">
        <f t="shared" si="84"/>
        <v>05000US29225</v>
      </c>
      <c r="E1597" t="s">
        <v>1618</v>
      </c>
      <c r="F1597" t="str">
        <f t="shared" si="85"/>
        <v>Webster</v>
      </c>
      <c r="G1597" t="str">
        <f t="shared" si="86"/>
        <v>Missouri</v>
      </c>
      <c r="H1597">
        <v>36202</v>
      </c>
      <c r="I1597">
        <v>36202</v>
      </c>
      <c r="J1597">
        <v>36273</v>
      </c>
      <c r="K1597">
        <v>36311</v>
      </c>
      <c r="L1597">
        <v>36343</v>
      </c>
      <c r="M1597">
        <v>36492</v>
      </c>
      <c r="N1597">
        <v>36906</v>
      </c>
      <c r="O1597">
        <v>37526</v>
      </c>
      <c r="P1597" s="2">
        <v>38106</v>
      </c>
      <c r="Q1597" s="10" t="s">
        <v>3324</v>
      </c>
    </row>
    <row r="1598" spans="1:17" x14ac:dyDescent="0.2">
      <c r="A1598" t="s">
        <v>6065</v>
      </c>
      <c r="B1598">
        <v>29227</v>
      </c>
      <c r="C1598">
        <v>50</v>
      </c>
      <c r="D1598" t="str">
        <f t="shared" si="84"/>
        <v>05000US29227</v>
      </c>
      <c r="E1598" t="s">
        <v>1619</v>
      </c>
      <c r="F1598" t="str">
        <f t="shared" si="85"/>
        <v>Worth</v>
      </c>
      <c r="G1598" t="str">
        <f t="shared" si="86"/>
        <v>Missouri</v>
      </c>
      <c r="H1598">
        <v>2171</v>
      </c>
      <c r="I1598">
        <v>2171</v>
      </c>
      <c r="J1598">
        <v>2155</v>
      </c>
      <c r="K1598">
        <v>2130</v>
      </c>
      <c r="L1598">
        <v>2084</v>
      </c>
      <c r="M1598">
        <v>2085</v>
      </c>
      <c r="N1598">
        <v>2061</v>
      </c>
      <c r="O1598">
        <v>2051</v>
      </c>
      <c r="P1598" s="2">
        <v>2024</v>
      </c>
      <c r="Q1598" s="10" t="s">
        <v>3308</v>
      </c>
    </row>
    <row r="1599" spans="1:17" x14ac:dyDescent="0.2">
      <c r="A1599" t="s">
        <v>6066</v>
      </c>
      <c r="B1599">
        <v>29229</v>
      </c>
      <c r="C1599">
        <v>50</v>
      </c>
      <c r="D1599" t="str">
        <f t="shared" si="84"/>
        <v>05000US29229</v>
      </c>
      <c r="E1599" t="s">
        <v>1620</v>
      </c>
      <c r="F1599" t="str">
        <f t="shared" si="85"/>
        <v>Wright</v>
      </c>
      <c r="G1599" t="str">
        <f t="shared" si="86"/>
        <v>Missouri</v>
      </c>
      <c r="H1599">
        <v>18815</v>
      </c>
      <c r="I1599">
        <v>18815</v>
      </c>
      <c r="J1599">
        <v>18857</v>
      </c>
      <c r="K1599">
        <v>18643</v>
      </c>
      <c r="L1599">
        <v>18620</v>
      </c>
      <c r="M1599">
        <v>18430</v>
      </c>
      <c r="N1599">
        <v>18298</v>
      </c>
      <c r="O1599">
        <v>18257</v>
      </c>
      <c r="P1599" s="2">
        <v>18286</v>
      </c>
      <c r="Q1599" s="1" t="s">
        <v>3324</v>
      </c>
    </row>
    <row r="1600" spans="1:17" x14ac:dyDescent="0.2">
      <c r="A1600" t="s">
        <v>6067</v>
      </c>
      <c r="B1600">
        <v>29510</v>
      </c>
      <c r="C1600">
        <v>50</v>
      </c>
      <c r="D1600" t="str">
        <f t="shared" si="84"/>
        <v>05000US29510</v>
      </c>
      <c r="E1600" t="s">
        <v>1621</v>
      </c>
      <c r="F1600" t="str">
        <f>MID(MID(E1600,1,FIND(",",E1600)-1),1,FIND(" city",MID(E1600,1,FIND(",",E1600)-1))-1)</f>
        <v>St. Louis</v>
      </c>
      <c r="G1600" t="str">
        <f t="shared" si="86"/>
        <v>Missouri</v>
      </c>
      <c r="H1600">
        <v>319294</v>
      </c>
      <c r="I1600">
        <v>319381</v>
      </c>
      <c r="J1600">
        <v>319305</v>
      </c>
      <c r="K1600">
        <v>319144</v>
      </c>
      <c r="L1600">
        <v>319085</v>
      </c>
      <c r="M1600">
        <v>317947</v>
      </c>
      <c r="N1600">
        <v>316840</v>
      </c>
      <c r="O1600">
        <v>314875</v>
      </c>
      <c r="P1600" s="2">
        <v>311404</v>
      </c>
      <c r="Q1600" s="1" t="s">
        <v>3324</v>
      </c>
    </row>
    <row r="1601" spans="1:17" x14ac:dyDescent="0.2">
      <c r="A1601" t="s">
        <v>6068</v>
      </c>
      <c r="B1601">
        <v>30001</v>
      </c>
      <c r="C1601">
        <v>50</v>
      </c>
      <c r="D1601" t="str">
        <f t="shared" si="84"/>
        <v>05000US30001</v>
      </c>
      <c r="E1601" t="s">
        <v>1622</v>
      </c>
      <c r="F1601" t="str">
        <f t="shared" si="85"/>
        <v>Beaverhead</v>
      </c>
      <c r="G1601" t="str">
        <f t="shared" si="86"/>
        <v>Montana</v>
      </c>
      <c r="H1601">
        <v>9246</v>
      </c>
      <c r="I1601">
        <v>9246</v>
      </c>
      <c r="J1601">
        <v>9243</v>
      </c>
      <c r="K1601">
        <v>9203</v>
      </c>
      <c r="L1601">
        <v>9353</v>
      </c>
      <c r="M1601">
        <v>9276</v>
      </c>
      <c r="N1601">
        <v>9294</v>
      </c>
      <c r="O1601">
        <v>9261</v>
      </c>
      <c r="P1601" s="2">
        <v>9401</v>
      </c>
      <c r="Q1601" s="11" t="s">
        <v>3276</v>
      </c>
    </row>
    <row r="1602" spans="1:17" x14ac:dyDescent="0.2">
      <c r="A1602" t="s">
        <v>6069</v>
      </c>
      <c r="B1602">
        <v>30003</v>
      </c>
      <c r="C1602">
        <v>50</v>
      </c>
      <c r="D1602" t="str">
        <f t="shared" si="84"/>
        <v>05000US30003</v>
      </c>
      <c r="E1602" t="s">
        <v>1623</v>
      </c>
      <c r="F1602" t="str">
        <f t="shared" si="85"/>
        <v>Big Horn</v>
      </c>
      <c r="G1602" t="str">
        <f t="shared" si="86"/>
        <v>Montana</v>
      </c>
      <c r="H1602">
        <v>12865</v>
      </c>
      <c r="I1602">
        <v>12865</v>
      </c>
      <c r="J1602">
        <v>12907</v>
      </c>
      <c r="K1602">
        <v>13053</v>
      </c>
      <c r="L1602">
        <v>13003</v>
      </c>
      <c r="M1602">
        <v>13122</v>
      </c>
      <c r="N1602">
        <v>13347</v>
      </c>
      <c r="O1602">
        <v>13256</v>
      </c>
      <c r="P1602" s="2">
        <v>13343</v>
      </c>
      <c r="Q1602" s="11" t="s">
        <v>3276</v>
      </c>
    </row>
    <row r="1603" spans="1:17" x14ac:dyDescent="0.2">
      <c r="A1603" t="s">
        <v>6070</v>
      </c>
      <c r="B1603">
        <v>30005</v>
      </c>
      <c r="C1603">
        <v>50</v>
      </c>
      <c r="D1603" t="str">
        <f t="shared" ref="D1603:D1666" si="87">_xlfn.CONCAT("05000US",TEXT(B1603,"00000"))</f>
        <v>05000US30005</v>
      </c>
      <c r="E1603" t="s">
        <v>1624</v>
      </c>
      <c r="F1603" t="str">
        <f t="shared" si="85"/>
        <v>Blaine</v>
      </c>
      <c r="G1603" t="str">
        <f t="shared" si="86"/>
        <v>Montana</v>
      </c>
      <c r="H1603">
        <v>6491</v>
      </c>
      <c r="I1603">
        <v>6491</v>
      </c>
      <c r="J1603">
        <v>6490</v>
      </c>
      <c r="K1603">
        <v>6568</v>
      </c>
      <c r="L1603">
        <v>6650</v>
      </c>
      <c r="M1603">
        <v>6577</v>
      </c>
      <c r="N1603">
        <v>6630</v>
      </c>
      <c r="O1603">
        <v>6587</v>
      </c>
      <c r="P1603" s="2">
        <v>6601</v>
      </c>
      <c r="Q1603" s="11" t="s">
        <v>3276</v>
      </c>
    </row>
    <row r="1604" spans="1:17" x14ac:dyDescent="0.2">
      <c r="A1604" t="s">
        <v>6071</v>
      </c>
      <c r="B1604">
        <v>30007</v>
      </c>
      <c r="C1604">
        <v>50</v>
      </c>
      <c r="D1604" t="str">
        <f t="shared" si="87"/>
        <v>05000US30007</v>
      </c>
      <c r="E1604" t="s">
        <v>1625</v>
      </c>
      <c r="F1604" t="str">
        <f t="shared" ref="F1604:F1667" si="88">MID(MID(E1604,1,FIND(",",E1604)-1),1,FIND(" County",MID(E1604,1,FIND(",",E1604)-1))-1)</f>
        <v>Broadwater</v>
      </c>
      <c r="G1604" t="str">
        <f t="shared" ref="G1604:G1667" si="89">MID(E1604,FIND(",",E1604)+2,9999)</f>
        <v>Montana</v>
      </c>
      <c r="H1604">
        <v>5612</v>
      </c>
      <c r="I1604">
        <v>5612</v>
      </c>
      <c r="J1604">
        <v>5627</v>
      </c>
      <c r="K1604">
        <v>5720</v>
      </c>
      <c r="L1604">
        <v>5742</v>
      </c>
      <c r="M1604">
        <v>5665</v>
      </c>
      <c r="N1604">
        <v>5629</v>
      </c>
      <c r="O1604">
        <v>5679</v>
      </c>
      <c r="P1604" s="2">
        <v>5747</v>
      </c>
      <c r="Q1604" s="11" t="s">
        <v>3276</v>
      </c>
    </row>
    <row r="1605" spans="1:17" x14ac:dyDescent="0.2">
      <c r="A1605" t="s">
        <v>6072</v>
      </c>
      <c r="B1605">
        <v>30009</v>
      </c>
      <c r="C1605">
        <v>50</v>
      </c>
      <c r="D1605" t="str">
        <f t="shared" si="87"/>
        <v>05000US30009</v>
      </c>
      <c r="E1605" t="s">
        <v>1626</v>
      </c>
      <c r="F1605" t="str">
        <f t="shared" si="88"/>
        <v>Carbon</v>
      </c>
      <c r="G1605" t="str">
        <f t="shared" si="89"/>
        <v>Montana</v>
      </c>
      <c r="H1605">
        <v>10078</v>
      </c>
      <c r="I1605">
        <v>10078</v>
      </c>
      <c r="J1605">
        <v>10065</v>
      </c>
      <c r="K1605">
        <v>10082</v>
      </c>
      <c r="L1605">
        <v>10122</v>
      </c>
      <c r="M1605">
        <v>10314</v>
      </c>
      <c r="N1605">
        <v>10417</v>
      </c>
      <c r="O1605">
        <v>10388</v>
      </c>
      <c r="P1605" s="2">
        <v>10460</v>
      </c>
      <c r="Q1605" s="11" t="s">
        <v>3276</v>
      </c>
    </row>
    <row r="1606" spans="1:17" x14ac:dyDescent="0.2">
      <c r="A1606" t="s">
        <v>6073</v>
      </c>
      <c r="B1606">
        <v>30011</v>
      </c>
      <c r="C1606">
        <v>50</v>
      </c>
      <c r="D1606" t="str">
        <f t="shared" si="87"/>
        <v>05000US30011</v>
      </c>
      <c r="E1606" t="s">
        <v>1627</v>
      </c>
      <c r="F1606" t="str">
        <f t="shared" si="88"/>
        <v>Carter</v>
      </c>
      <c r="G1606" t="str">
        <f t="shared" si="89"/>
        <v>Montana</v>
      </c>
      <c r="H1606">
        <v>1160</v>
      </c>
      <c r="I1606">
        <v>1160</v>
      </c>
      <c r="J1606">
        <v>1155</v>
      </c>
      <c r="K1606">
        <v>1142</v>
      </c>
      <c r="L1606">
        <v>1175</v>
      </c>
      <c r="M1606">
        <v>1164</v>
      </c>
      <c r="N1606">
        <v>1170</v>
      </c>
      <c r="O1606">
        <v>1171</v>
      </c>
      <c r="P1606" s="2">
        <v>1203</v>
      </c>
      <c r="Q1606" s="11" t="s">
        <v>3276</v>
      </c>
    </row>
    <row r="1607" spans="1:17" x14ac:dyDescent="0.2">
      <c r="A1607" t="s">
        <v>6074</v>
      </c>
      <c r="B1607">
        <v>30013</v>
      </c>
      <c r="C1607">
        <v>50</v>
      </c>
      <c r="D1607" t="str">
        <f t="shared" si="87"/>
        <v>05000US30013</v>
      </c>
      <c r="E1607" t="s">
        <v>1628</v>
      </c>
      <c r="F1607" t="str">
        <f t="shared" si="88"/>
        <v>Cascade</v>
      </c>
      <c r="G1607" t="str">
        <f t="shared" si="89"/>
        <v>Montana</v>
      </c>
      <c r="H1607">
        <v>81327</v>
      </c>
      <c r="I1607">
        <v>81324</v>
      </c>
      <c r="J1607">
        <v>81532</v>
      </c>
      <c r="K1607">
        <v>81784</v>
      </c>
      <c r="L1607">
        <v>81767</v>
      </c>
      <c r="M1607">
        <v>82367</v>
      </c>
      <c r="N1607">
        <v>82236</v>
      </c>
      <c r="O1607">
        <v>82118</v>
      </c>
      <c r="P1607" s="2">
        <v>81755</v>
      </c>
      <c r="Q1607" s="11" t="s">
        <v>3276</v>
      </c>
    </row>
    <row r="1608" spans="1:17" x14ac:dyDescent="0.2">
      <c r="A1608" t="s">
        <v>6075</v>
      </c>
      <c r="B1608">
        <v>30015</v>
      </c>
      <c r="C1608">
        <v>50</v>
      </c>
      <c r="D1608" t="str">
        <f t="shared" si="87"/>
        <v>05000US30015</v>
      </c>
      <c r="E1608" t="s">
        <v>1629</v>
      </c>
      <c r="F1608" t="str">
        <f t="shared" si="88"/>
        <v>Chouteau</v>
      </c>
      <c r="G1608" t="str">
        <f t="shared" si="89"/>
        <v>Montana</v>
      </c>
      <c r="H1608">
        <v>5813</v>
      </c>
      <c r="I1608">
        <v>5813</v>
      </c>
      <c r="J1608">
        <v>5818</v>
      </c>
      <c r="K1608">
        <v>5809</v>
      </c>
      <c r="L1608">
        <v>5933</v>
      </c>
      <c r="M1608">
        <v>5853</v>
      </c>
      <c r="N1608">
        <v>5884</v>
      </c>
      <c r="O1608">
        <v>5757</v>
      </c>
      <c r="P1608" s="2">
        <v>5759</v>
      </c>
      <c r="Q1608" s="11" t="s">
        <v>3276</v>
      </c>
    </row>
    <row r="1609" spans="1:17" x14ac:dyDescent="0.2">
      <c r="A1609" t="s">
        <v>6076</v>
      </c>
      <c r="B1609">
        <v>30017</v>
      </c>
      <c r="C1609">
        <v>50</v>
      </c>
      <c r="D1609" t="str">
        <f t="shared" si="87"/>
        <v>05000US30017</v>
      </c>
      <c r="E1609" t="s">
        <v>1630</v>
      </c>
      <c r="F1609" t="str">
        <f t="shared" si="88"/>
        <v>Custer</v>
      </c>
      <c r="G1609" t="str">
        <f t="shared" si="89"/>
        <v>Montana</v>
      </c>
      <c r="H1609">
        <v>11699</v>
      </c>
      <c r="I1609">
        <v>11699</v>
      </c>
      <c r="J1609">
        <v>11693</v>
      </c>
      <c r="K1609">
        <v>11761</v>
      </c>
      <c r="L1609">
        <v>11836</v>
      </c>
      <c r="M1609">
        <v>11918</v>
      </c>
      <c r="N1609">
        <v>12073</v>
      </c>
      <c r="O1609">
        <v>12147</v>
      </c>
      <c r="P1609" s="2">
        <v>11924</v>
      </c>
      <c r="Q1609" s="11" t="s">
        <v>3276</v>
      </c>
    </row>
    <row r="1610" spans="1:17" x14ac:dyDescent="0.2">
      <c r="A1610" t="s">
        <v>6077</v>
      </c>
      <c r="B1610">
        <v>30019</v>
      </c>
      <c r="C1610">
        <v>50</v>
      </c>
      <c r="D1610" t="str">
        <f t="shared" si="87"/>
        <v>05000US30019</v>
      </c>
      <c r="E1610" t="s">
        <v>1631</v>
      </c>
      <c r="F1610" t="str">
        <f t="shared" si="88"/>
        <v>Daniels</v>
      </c>
      <c r="G1610" t="str">
        <f t="shared" si="89"/>
        <v>Montana</v>
      </c>
      <c r="H1610">
        <v>1751</v>
      </c>
      <c r="I1610">
        <v>1751</v>
      </c>
      <c r="J1610">
        <v>1745</v>
      </c>
      <c r="K1610">
        <v>1777</v>
      </c>
      <c r="L1610">
        <v>1785</v>
      </c>
      <c r="M1610">
        <v>1792</v>
      </c>
      <c r="N1610">
        <v>1808</v>
      </c>
      <c r="O1610">
        <v>1763</v>
      </c>
      <c r="P1610" s="2">
        <v>1755</v>
      </c>
      <c r="Q1610" s="11" t="s">
        <v>3276</v>
      </c>
    </row>
    <row r="1611" spans="1:17" x14ac:dyDescent="0.2">
      <c r="A1611" t="s">
        <v>6078</v>
      </c>
      <c r="B1611">
        <v>30021</v>
      </c>
      <c r="C1611">
        <v>50</v>
      </c>
      <c r="D1611" t="str">
        <f t="shared" si="87"/>
        <v>05000US30021</v>
      </c>
      <c r="E1611" t="s">
        <v>1632</v>
      </c>
      <c r="F1611" t="str">
        <f t="shared" si="88"/>
        <v>Dawson</v>
      </c>
      <c r="G1611" t="str">
        <f t="shared" si="89"/>
        <v>Montana</v>
      </c>
      <c r="H1611">
        <v>8966</v>
      </c>
      <c r="I1611">
        <v>8963</v>
      </c>
      <c r="J1611">
        <v>8938</v>
      </c>
      <c r="K1611">
        <v>9023</v>
      </c>
      <c r="L1611">
        <v>9252</v>
      </c>
      <c r="M1611">
        <v>9404</v>
      </c>
      <c r="N1611">
        <v>9547</v>
      </c>
      <c r="O1611">
        <v>9625</v>
      </c>
      <c r="P1611" s="2">
        <v>9327</v>
      </c>
      <c r="Q1611" s="11" t="s">
        <v>3276</v>
      </c>
    </row>
    <row r="1612" spans="1:17" x14ac:dyDescent="0.2">
      <c r="A1612" t="s">
        <v>6079</v>
      </c>
      <c r="B1612">
        <v>30023</v>
      </c>
      <c r="C1612">
        <v>50</v>
      </c>
      <c r="D1612" t="str">
        <f t="shared" si="87"/>
        <v>05000US30023</v>
      </c>
      <c r="E1612" t="s">
        <v>1633</v>
      </c>
      <c r="F1612" t="str">
        <f t="shared" si="88"/>
        <v>Deer Lodge</v>
      </c>
      <c r="G1612" t="str">
        <f t="shared" si="89"/>
        <v>Montana</v>
      </c>
      <c r="H1612">
        <v>9298</v>
      </c>
      <c r="I1612">
        <v>9292</v>
      </c>
      <c r="J1612">
        <v>9299</v>
      </c>
      <c r="K1612">
        <v>9267</v>
      </c>
      <c r="L1612">
        <v>9224</v>
      </c>
      <c r="M1612">
        <v>9283</v>
      </c>
      <c r="N1612">
        <v>9140</v>
      </c>
      <c r="O1612">
        <v>9148</v>
      </c>
      <c r="P1612" s="2">
        <v>9085</v>
      </c>
      <c r="Q1612" s="11" t="s">
        <v>3276</v>
      </c>
    </row>
    <row r="1613" spans="1:17" x14ac:dyDescent="0.2">
      <c r="A1613" t="s">
        <v>6080</v>
      </c>
      <c r="B1613">
        <v>30025</v>
      </c>
      <c r="C1613">
        <v>50</v>
      </c>
      <c r="D1613" t="str">
        <f t="shared" si="87"/>
        <v>05000US30025</v>
      </c>
      <c r="E1613" t="s">
        <v>1634</v>
      </c>
      <c r="F1613" t="str">
        <f t="shared" si="88"/>
        <v>Fallon</v>
      </c>
      <c r="G1613" t="str">
        <f t="shared" si="89"/>
        <v>Montana</v>
      </c>
      <c r="H1613">
        <v>2890</v>
      </c>
      <c r="I1613">
        <v>2890</v>
      </c>
      <c r="J1613">
        <v>2887</v>
      </c>
      <c r="K1613">
        <v>2930</v>
      </c>
      <c r="L1613">
        <v>3026</v>
      </c>
      <c r="M1613">
        <v>3045</v>
      </c>
      <c r="N1613">
        <v>3109</v>
      </c>
      <c r="O1613">
        <v>3184</v>
      </c>
      <c r="P1613" s="2">
        <v>3120</v>
      </c>
      <c r="Q1613" s="11" t="s">
        <v>3276</v>
      </c>
    </row>
    <row r="1614" spans="1:17" x14ac:dyDescent="0.2">
      <c r="A1614" t="s">
        <v>6081</v>
      </c>
      <c r="B1614">
        <v>30027</v>
      </c>
      <c r="C1614">
        <v>50</v>
      </c>
      <c r="D1614" t="str">
        <f t="shared" si="87"/>
        <v>05000US30027</v>
      </c>
      <c r="E1614" t="s">
        <v>1635</v>
      </c>
      <c r="F1614" t="str">
        <f t="shared" si="88"/>
        <v>Fergus</v>
      </c>
      <c r="G1614" t="str">
        <f t="shared" si="89"/>
        <v>Montana</v>
      </c>
      <c r="H1614">
        <v>11586</v>
      </c>
      <c r="I1614">
        <v>11586</v>
      </c>
      <c r="J1614">
        <v>11587</v>
      </c>
      <c r="K1614">
        <v>11506</v>
      </c>
      <c r="L1614">
        <v>11450</v>
      </c>
      <c r="M1614">
        <v>11513</v>
      </c>
      <c r="N1614">
        <v>11385</v>
      </c>
      <c r="O1614">
        <v>11384</v>
      </c>
      <c r="P1614" s="2">
        <v>11413</v>
      </c>
      <c r="Q1614" s="11" t="s">
        <v>3276</v>
      </c>
    </row>
    <row r="1615" spans="1:17" x14ac:dyDescent="0.2">
      <c r="A1615" t="s">
        <v>6082</v>
      </c>
      <c r="B1615">
        <v>30029</v>
      </c>
      <c r="C1615">
        <v>50</v>
      </c>
      <c r="D1615" t="str">
        <f t="shared" si="87"/>
        <v>05000US30029</v>
      </c>
      <c r="E1615" t="s">
        <v>1636</v>
      </c>
      <c r="F1615" t="str">
        <f t="shared" si="88"/>
        <v>Flathead</v>
      </c>
      <c r="G1615" t="str">
        <f t="shared" si="89"/>
        <v>Montana</v>
      </c>
      <c r="H1615">
        <v>90928</v>
      </c>
      <c r="I1615">
        <v>90928</v>
      </c>
      <c r="J1615">
        <v>90864</v>
      </c>
      <c r="K1615">
        <v>91190</v>
      </c>
      <c r="L1615">
        <v>91617</v>
      </c>
      <c r="M1615">
        <v>92975</v>
      </c>
      <c r="N1615">
        <v>94728</v>
      </c>
      <c r="O1615">
        <v>96079</v>
      </c>
      <c r="P1615" s="2">
        <v>98082</v>
      </c>
      <c r="Q1615" s="11" t="s">
        <v>3276</v>
      </c>
    </row>
    <row r="1616" spans="1:17" x14ac:dyDescent="0.2">
      <c r="A1616" t="s">
        <v>6083</v>
      </c>
      <c r="B1616">
        <v>30031</v>
      </c>
      <c r="C1616">
        <v>50</v>
      </c>
      <c r="D1616" t="str">
        <f t="shared" si="87"/>
        <v>05000US30031</v>
      </c>
      <c r="E1616" t="s">
        <v>1637</v>
      </c>
      <c r="F1616" t="str">
        <f t="shared" si="88"/>
        <v>Gallatin</v>
      </c>
      <c r="G1616" t="str">
        <f t="shared" si="89"/>
        <v>Montana</v>
      </c>
      <c r="H1616">
        <v>89513</v>
      </c>
      <c r="I1616">
        <v>89513</v>
      </c>
      <c r="J1616">
        <v>89631</v>
      </c>
      <c r="K1616">
        <v>91353</v>
      </c>
      <c r="L1616">
        <v>92595</v>
      </c>
      <c r="M1616">
        <v>94637</v>
      </c>
      <c r="N1616">
        <v>97322</v>
      </c>
      <c r="O1616">
        <v>100736</v>
      </c>
      <c r="P1616" s="2">
        <v>104502</v>
      </c>
      <c r="Q1616" s="11" t="s">
        <v>3276</v>
      </c>
    </row>
    <row r="1617" spans="1:17" x14ac:dyDescent="0.2">
      <c r="A1617" t="s">
        <v>6084</v>
      </c>
      <c r="B1617">
        <v>30033</v>
      </c>
      <c r="C1617">
        <v>50</v>
      </c>
      <c r="D1617" t="str">
        <f t="shared" si="87"/>
        <v>05000US30033</v>
      </c>
      <c r="E1617" t="s">
        <v>1638</v>
      </c>
      <c r="F1617" t="str">
        <f t="shared" si="88"/>
        <v>Garfield</v>
      </c>
      <c r="G1617" t="str">
        <f t="shared" si="89"/>
        <v>Montana</v>
      </c>
      <c r="H1617">
        <v>1206</v>
      </c>
      <c r="I1617">
        <v>1209</v>
      </c>
      <c r="J1617">
        <v>1187</v>
      </c>
      <c r="K1617">
        <v>1276</v>
      </c>
      <c r="L1617">
        <v>1263</v>
      </c>
      <c r="M1617">
        <v>1279</v>
      </c>
      <c r="N1617">
        <v>1300</v>
      </c>
      <c r="O1617">
        <v>1312</v>
      </c>
      <c r="P1617" s="2">
        <v>1310</v>
      </c>
      <c r="Q1617" s="11" t="s">
        <v>3276</v>
      </c>
    </row>
    <row r="1618" spans="1:17" x14ac:dyDescent="0.2">
      <c r="A1618" t="s">
        <v>6085</v>
      </c>
      <c r="B1618">
        <v>30035</v>
      </c>
      <c r="C1618">
        <v>50</v>
      </c>
      <c r="D1618" t="str">
        <f t="shared" si="87"/>
        <v>05000US30035</v>
      </c>
      <c r="E1618" t="s">
        <v>1639</v>
      </c>
      <c r="F1618" t="str">
        <f t="shared" si="88"/>
        <v>Glacier</v>
      </c>
      <c r="G1618" t="str">
        <f t="shared" si="89"/>
        <v>Montana</v>
      </c>
      <c r="H1618">
        <v>13399</v>
      </c>
      <c r="I1618">
        <v>13399</v>
      </c>
      <c r="J1618">
        <v>13431</v>
      </c>
      <c r="K1618">
        <v>13576</v>
      </c>
      <c r="L1618">
        <v>13663</v>
      </c>
      <c r="M1618">
        <v>13785</v>
      </c>
      <c r="N1618">
        <v>13698</v>
      </c>
      <c r="O1618">
        <v>13634</v>
      </c>
      <c r="P1618" s="2">
        <v>13694</v>
      </c>
      <c r="Q1618" s="11" t="s">
        <v>3276</v>
      </c>
    </row>
    <row r="1619" spans="1:17" x14ac:dyDescent="0.2">
      <c r="A1619" t="s">
        <v>6086</v>
      </c>
      <c r="B1619">
        <v>30037</v>
      </c>
      <c r="C1619">
        <v>50</v>
      </c>
      <c r="D1619" t="str">
        <f t="shared" si="87"/>
        <v>05000US30037</v>
      </c>
      <c r="E1619" t="s">
        <v>1640</v>
      </c>
      <c r="F1619" t="str">
        <f t="shared" si="88"/>
        <v>Golden Valley</v>
      </c>
      <c r="G1619" t="str">
        <f t="shared" si="89"/>
        <v>Montana</v>
      </c>
      <c r="H1619">
        <v>884</v>
      </c>
      <c r="I1619">
        <v>884</v>
      </c>
      <c r="J1619">
        <v>883</v>
      </c>
      <c r="K1619">
        <v>841</v>
      </c>
      <c r="L1619">
        <v>844</v>
      </c>
      <c r="M1619">
        <v>859</v>
      </c>
      <c r="N1619">
        <v>853</v>
      </c>
      <c r="O1619">
        <v>830</v>
      </c>
      <c r="P1619" s="2">
        <v>831</v>
      </c>
      <c r="Q1619" s="11" t="s">
        <v>3276</v>
      </c>
    </row>
    <row r="1620" spans="1:17" x14ac:dyDescent="0.2">
      <c r="A1620" t="s">
        <v>6087</v>
      </c>
      <c r="B1620">
        <v>30039</v>
      </c>
      <c r="C1620">
        <v>50</v>
      </c>
      <c r="D1620" t="str">
        <f t="shared" si="87"/>
        <v>05000US30039</v>
      </c>
      <c r="E1620" t="s">
        <v>1641</v>
      </c>
      <c r="F1620" t="str">
        <f t="shared" si="88"/>
        <v>Granite</v>
      </c>
      <c r="G1620" t="str">
        <f t="shared" si="89"/>
        <v>Montana</v>
      </c>
      <c r="H1620">
        <v>3079</v>
      </c>
      <c r="I1620">
        <v>3079</v>
      </c>
      <c r="J1620">
        <v>3071</v>
      </c>
      <c r="K1620">
        <v>3141</v>
      </c>
      <c r="L1620">
        <v>3108</v>
      </c>
      <c r="M1620">
        <v>3134</v>
      </c>
      <c r="N1620">
        <v>3213</v>
      </c>
      <c r="O1620">
        <v>3239</v>
      </c>
      <c r="P1620" s="2">
        <v>3368</v>
      </c>
      <c r="Q1620" s="11" t="s">
        <v>3276</v>
      </c>
    </row>
    <row r="1621" spans="1:17" x14ac:dyDescent="0.2">
      <c r="A1621" t="s">
        <v>6088</v>
      </c>
      <c r="B1621">
        <v>30041</v>
      </c>
      <c r="C1621">
        <v>50</v>
      </c>
      <c r="D1621" t="str">
        <f t="shared" si="87"/>
        <v>05000US30041</v>
      </c>
      <c r="E1621" t="s">
        <v>1642</v>
      </c>
      <c r="F1621" t="str">
        <f t="shared" si="88"/>
        <v>Hill</v>
      </c>
      <c r="G1621" t="str">
        <f t="shared" si="89"/>
        <v>Montana</v>
      </c>
      <c r="H1621">
        <v>16096</v>
      </c>
      <c r="I1621">
        <v>16096</v>
      </c>
      <c r="J1621">
        <v>16146</v>
      </c>
      <c r="K1621">
        <v>16407</v>
      </c>
      <c r="L1621">
        <v>16430</v>
      </c>
      <c r="M1621">
        <v>16597</v>
      </c>
      <c r="N1621">
        <v>16558</v>
      </c>
      <c r="O1621">
        <v>16518</v>
      </c>
      <c r="P1621" s="2">
        <v>16542</v>
      </c>
      <c r="Q1621" s="11" t="s">
        <v>3276</v>
      </c>
    </row>
    <row r="1622" spans="1:17" x14ac:dyDescent="0.2">
      <c r="A1622" t="s">
        <v>6089</v>
      </c>
      <c r="B1622">
        <v>30043</v>
      </c>
      <c r="C1622">
        <v>50</v>
      </c>
      <c r="D1622" t="str">
        <f t="shared" si="87"/>
        <v>05000US30043</v>
      </c>
      <c r="E1622" t="s">
        <v>1643</v>
      </c>
      <c r="F1622" t="str">
        <f t="shared" si="88"/>
        <v>Jefferson</v>
      </c>
      <c r="G1622" t="str">
        <f t="shared" si="89"/>
        <v>Montana</v>
      </c>
      <c r="H1622">
        <v>11406</v>
      </c>
      <c r="I1622">
        <v>11403</v>
      </c>
      <c r="J1622">
        <v>11394</v>
      </c>
      <c r="K1622">
        <v>11436</v>
      </c>
      <c r="L1622">
        <v>11395</v>
      </c>
      <c r="M1622">
        <v>11512</v>
      </c>
      <c r="N1622">
        <v>11572</v>
      </c>
      <c r="O1622">
        <v>11671</v>
      </c>
      <c r="P1622" s="2">
        <v>11853</v>
      </c>
      <c r="Q1622" s="11" t="s">
        <v>3276</v>
      </c>
    </row>
    <row r="1623" spans="1:17" x14ac:dyDescent="0.2">
      <c r="A1623" t="s">
        <v>6090</v>
      </c>
      <c r="B1623">
        <v>30045</v>
      </c>
      <c r="C1623">
        <v>50</v>
      </c>
      <c r="D1623" t="str">
        <f t="shared" si="87"/>
        <v>05000US30045</v>
      </c>
      <c r="E1623" t="s">
        <v>1644</v>
      </c>
      <c r="F1623" t="str">
        <f t="shared" si="88"/>
        <v>Judith Basin</v>
      </c>
      <c r="G1623" t="str">
        <f t="shared" si="89"/>
        <v>Montana</v>
      </c>
      <c r="H1623">
        <v>2072</v>
      </c>
      <c r="I1623">
        <v>2072</v>
      </c>
      <c r="J1623">
        <v>2064</v>
      </c>
      <c r="K1623">
        <v>2033</v>
      </c>
      <c r="L1623">
        <v>2024</v>
      </c>
      <c r="M1623">
        <v>2016</v>
      </c>
      <c r="N1623">
        <v>1994</v>
      </c>
      <c r="O1623">
        <v>1931</v>
      </c>
      <c r="P1623" s="2">
        <v>1940</v>
      </c>
      <c r="Q1623" s="11" t="s">
        <v>3276</v>
      </c>
    </row>
    <row r="1624" spans="1:17" x14ac:dyDescent="0.2">
      <c r="A1624" t="s">
        <v>6091</v>
      </c>
      <c r="B1624">
        <v>30047</v>
      </c>
      <c r="C1624">
        <v>50</v>
      </c>
      <c r="D1624" t="str">
        <f t="shared" si="87"/>
        <v>05000US30047</v>
      </c>
      <c r="E1624" t="s">
        <v>1645</v>
      </c>
      <c r="F1624" t="str">
        <f t="shared" si="88"/>
        <v>Lake</v>
      </c>
      <c r="G1624" t="str">
        <f t="shared" si="89"/>
        <v>Montana</v>
      </c>
      <c r="H1624">
        <v>28746</v>
      </c>
      <c r="I1624">
        <v>28746</v>
      </c>
      <c r="J1624">
        <v>28778</v>
      </c>
      <c r="K1624">
        <v>29030</v>
      </c>
      <c r="L1624">
        <v>29036</v>
      </c>
      <c r="M1624">
        <v>29097</v>
      </c>
      <c r="N1624">
        <v>29200</v>
      </c>
      <c r="O1624">
        <v>29466</v>
      </c>
      <c r="P1624" s="2">
        <v>29758</v>
      </c>
      <c r="Q1624" s="11" t="s">
        <v>3276</v>
      </c>
    </row>
    <row r="1625" spans="1:17" x14ac:dyDescent="0.2">
      <c r="A1625" t="s">
        <v>6092</v>
      </c>
      <c r="B1625">
        <v>30049</v>
      </c>
      <c r="C1625">
        <v>50</v>
      </c>
      <c r="D1625" t="str">
        <f t="shared" si="87"/>
        <v>05000US30049</v>
      </c>
      <c r="E1625" t="s">
        <v>1646</v>
      </c>
      <c r="F1625" t="str">
        <f t="shared" si="88"/>
        <v>Lewis and Clark</v>
      </c>
      <c r="G1625" t="str">
        <f t="shared" si="89"/>
        <v>Montana</v>
      </c>
      <c r="H1625">
        <v>63395</v>
      </c>
      <c r="I1625">
        <v>63395</v>
      </c>
      <c r="J1625">
        <v>63603</v>
      </c>
      <c r="K1625">
        <v>64263</v>
      </c>
      <c r="L1625">
        <v>64859</v>
      </c>
      <c r="M1625">
        <v>65365</v>
      </c>
      <c r="N1625">
        <v>65961</v>
      </c>
      <c r="O1625">
        <v>66479</v>
      </c>
      <c r="P1625" s="2">
        <v>67282</v>
      </c>
      <c r="Q1625" s="11" t="s">
        <v>3276</v>
      </c>
    </row>
    <row r="1626" spans="1:17" x14ac:dyDescent="0.2">
      <c r="A1626" t="s">
        <v>6093</v>
      </c>
      <c r="B1626">
        <v>30051</v>
      </c>
      <c r="C1626">
        <v>50</v>
      </c>
      <c r="D1626" t="str">
        <f t="shared" si="87"/>
        <v>05000US30051</v>
      </c>
      <c r="E1626" t="s">
        <v>1647</v>
      </c>
      <c r="F1626" t="str">
        <f t="shared" si="88"/>
        <v>Liberty</v>
      </c>
      <c r="G1626" t="str">
        <f t="shared" si="89"/>
        <v>Montana</v>
      </c>
      <c r="H1626">
        <v>2339</v>
      </c>
      <c r="I1626">
        <v>2339</v>
      </c>
      <c r="J1626">
        <v>2355</v>
      </c>
      <c r="K1626">
        <v>2385</v>
      </c>
      <c r="L1626">
        <v>2397</v>
      </c>
      <c r="M1626">
        <v>2372</v>
      </c>
      <c r="N1626">
        <v>2356</v>
      </c>
      <c r="O1626">
        <v>2401</v>
      </c>
      <c r="P1626" s="2">
        <v>2409</v>
      </c>
      <c r="Q1626" s="11" t="s">
        <v>3276</v>
      </c>
    </row>
    <row r="1627" spans="1:17" x14ac:dyDescent="0.2">
      <c r="A1627" t="s">
        <v>6094</v>
      </c>
      <c r="B1627">
        <v>30053</v>
      </c>
      <c r="C1627">
        <v>50</v>
      </c>
      <c r="D1627" t="str">
        <f t="shared" si="87"/>
        <v>05000US30053</v>
      </c>
      <c r="E1627" t="s">
        <v>1648</v>
      </c>
      <c r="F1627" t="str">
        <f t="shared" si="88"/>
        <v>Lincoln</v>
      </c>
      <c r="G1627" t="str">
        <f t="shared" si="89"/>
        <v>Montana</v>
      </c>
      <c r="H1627">
        <v>19687</v>
      </c>
      <c r="I1627">
        <v>19687</v>
      </c>
      <c r="J1627">
        <v>19684</v>
      </c>
      <c r="K1627">
        <v>19614</v>
      </c>
      <c r="L1627">
        <v>19483</v>
      </c>
      <c r="M1627">
        <v>19414</v>
      </c>
      <c r="N1627">
        <v>19138</v>
      </c>
      <c r="O1627">
        <v>19047</v>
      </c>
      <c r="P1627" s="2">
        <v>19259</v>
      </c>
      <c r="Q1627" s="11" t="s">
        <v>3276</v>
      </c>
    </row>
    <row r="1628" spans="1:17" x14ac:dyDescent="0.2">
      <c r="A1628" t="s">
        <v>6095</v>
      </c>
      <c r="B1628">
        <v>30055</v>
      </c>
      <c r="C1628">
        <v>50</v>
      </c>
      <c r="D1628" t="str">
        <f t="shared" si="87"/>
        <v>05000US30055</v>
      </c>
      <c r="E1628" t="s">
        <v>1649</v>
      </c>
      <c r="F1628" t="str">
        <f t="shared" si="88"/>
        <v>McCone</v>
      </c>
      <c r="G1628" t="str">
        <f t="shared" si="89"/>
        <v>Montana</v>
      </c>
      <c r="H1628">
        <v>1734</v>
      </c>
      <c r="I1628">
        <v>1734</v>
      </c>
      <c r="J1628">
        <v>1738</v>
      </c>
      <c r="K1628">
        <v>1710</v>
      </c>
      <c r="L1628">
        <v>1699</v>
      </c>
      <c r="M1628">
        <v>1707</v>
      </c>
      <c r="N1628">
        <v>1703</v>
      </c>
      <c r="O1628">
        <v>1683</v>
      </c>
      <c r="P1628" s="2">
        <v>1700</v>
      </c>
      <c r="Q1628" s="11" t="s">
        <v>3276</v>
      </c>
    </row>
    <row r="1629" spans="1:17" x14ac:dyDescent="0.2">
      <c r="A1629" t="s">
        <v>6096</v>
      </c>
      <c r="B1629">
        <v>30057</v>
      </c>
      <c r="C1629">
        <v>50</v>
      </c>
      <c r="D1629" t="str">
        <f t="shared" si="87"/>
        <v>05000US30057</v>
      </c>
      <c r="E1629" t="s">
        <v>1650</v>
      </c>
      <c r="F1629" t="str">
        <f t="shared" si="88"/>
        <v>Madison</v>
      </c>
      <c r="G1629" t="str">
        <f t="shared" si="89"/>
        <v>Montana</v>
      </c>
      <c r="H1629">
        <v>7691</v>
      </c>
      <c r="I1629">
        <v>7691</v>
      </c>
      <c r="J1629">
        <v>7685</v>
      </c>
      <c r="K1629">
        <v>7686</v>
      </c>
      <c r="L1629">
        <v>7718</v>
      </c>
      <c r="M1629">
        <v>7695</v>
      </c>
      <c r="N1629">
        <v>7804</v>
      </c>
      <c r="O1629">
        <v>7911</v>
      </c>
      <c r="P1629" s="2">
        <v>7924</v>
      </c>
      <c r="Q1629" s="11" t="s">
        <v>3276</v>
      </c>
    </row>
    <row r="1630" spans="1:17" x14ac:dyDescent="0.2">
      <c r="A1630" t="s">
        <v>6097</v>
      </c>
      <c r="B1630">
        <v>30059</v>
      </c>
      <c r="C1630">
        <v>50</v>
      </c>
      <c r="D1630" t="str">
        <f t="shared" si="87"/>
        <v>05000US30059</v>
      </c>
      <c r="E1630" t="s">
        <v>1651</v>
      </c>
      <c r="F1630" t="str">
        <f t="shared" si="88"/>
        <v>Meagher</v>
      </c>
      <c r="G1630" t="str">
        <f t="shared" si="89"/>
        <v>Montana</v>
      </c>
      <c r="H1630">
        <v>1891</v>
      </c>
      <c r="I1630">
        <v>1891</v>
      </c>
      <c r="J1630">
        <v>1889</v>
      </c>
      <c r="K1630">
        <v>1892</v>
      </c>
      <c r="L1630">
        <v>1903</v>
      </c>
      <c r="M1630">
        <v>1918</v>
      </c>
      <c r="N1630">
        <v>1857</v>
      </c>
      <c r="O1630">
        <v>1818</v>
      </c>
      <c r="P1630" s="2">
        <v>1827</v>
      </c>
      <c r="Q1630" s="11" t="s">
        <v>3276</v>
      </c>
    </row>
    <row r="1631" spans="1:17" x14ac:dyDescent="0.2">
      <c r="A1631" t="s">
        <v>6098</v>
      </c>
      <c r="B1631">
        <v>30061</v>
      </c>
      <c r="C1631">
        <v>50</v>
      </c>
      <c r="D1631" t="str">
        <f t="shared" si="87"/>
        <v>05000US30061</v>
      </c>
      <c r="E1631" t="s">
        <v>1652</v>
      </c>
      <c r="F1631" t="str">
        <f t="shared" si="88"/>
        <v>Mineral</v>
      </c>
      <c r="G1631" t="str">
        <f t="shared" si="89"/>
        <v>Montana</v>
      </c>
      <c r="H1631">
        <v>4223</v>
      </c>
      <c r="I1631">
        <v>4223</v>
      </c>
      <c r="J1631">
        <v>4218</v>
      </c>
      <c r="K1631">
        <v>4256</v>
      </c>
      <c r="L1631">
        <v>4173</v>
      </c>
      <c r="M1631">
        <v>4272</v>
      </c>
      <c r="N1631">
        <v>4242</v>
      </c>
      <c r="O1631">
        <v>4244</v>
      </c>
      <c r="P1631" s="2">
        <v>4184</v>
      </c>
      <c r="Q1631" s="11" t="s">
        <v>3276</v>
      </c>
    </row>
    <row r="1632" spans="1:17" x14ac:dyDescent="0.2">
      <c r="A1632" t="s">
        <v>6099</v>
      </c>
      <c r="B1632">
        <v>30063</v>
      </c>
      <c r="C1632">
        <v>50</v>
      </c>
      <c r="D1632" t="str">
        <f t="shared" si="87"/>
        <v>05000US30063</v>
      </c>
      <c r="E1632" t="s">
        <v>1653</v>
      </c>
      <c r="F1632" t="str">
        <f t="shared" si="88"/>
        <v>Missoula</v>
      </c>
      <c r="G1632" t="str">
        <f t="shared" si="89"/>
        <v>Montana</v>
      </c>
      <c r="H1632">
        <v>109299</v>
      </c>
      <c r="I1632">
        <v>109299</v>
      </c>
      <c r="J1632">
        <v>109455</v>
      </c>
      <c r="K1632">
        <v>110169</v>
      </c>
      <c r="L1632">
        <v>111092</v>
      </c>
      <c r="M1632">
        <v>111707</v>
      </c>
      <c r="N1632">
        <v>112595</v>
      </c>
      <c r="O1632">
        <v>113982</v>
      </c>
      <c r="P1632" s="2">
        <v>116130</v>
      </c>
      <c r="Q1632" s="11" t="s">
        <v>3276</v>
      </c>
    </row>
    <row r="1633" spans="1:17" x14ac:dyDescent="0.2">
      <c r="A1633" t="s">
        <v>6100</v>
      </c>
      <c r="B1633">
        <v>30065</v>
      </c>
      <c r="C1633">
        <v>50</v>
      </c>
      <c r="D1633" t="str">
        <f t="shared" si="87"/>
        <v>05000US30065</v>
      </c>
      <c r="E1633" t="s">
        <v>1654</v>
      </c>
      <c r="F1633" t="str">
        <f t="shared" si="88"/>
        <v>Musselshell</v>
      </c>
      <c r="G1633" t="str">
        <f t="shared" si="89"/>
        <v>Montana</v>
      </c>
      <c r="H1633">
        <v>4538</v>
      </c>
      <c r="I1633">
        <v>4538</v>
      </c>
      <c r="J1633">
        <v>4546</v>
      </c>
      <c r="K1633">
        <v>4744</v>
      </c>
      <c r="L1633">
        <v>4679</v>
      </c>
      <c r="M1633">
        <v>4640</v>
      </c>
      <c r="N1633">
        <v>4602</v>
      </c>
      <c r="O1633">
        <v>4578</v>
      </c>
      <c r="P1633" s="2">
        <v>4589</v>
      </c>
      <c r="Q1633" s="11" t="s">
        <v>3276</v>
      </c>
    </row>
    <row r="1634" spans="1:17" x14ac:dyDescent="0.2">
      <c r="A1634" t="s">
        <v>6101</v>
      </c>
      <c r="B1634">
        <v>30067</v>
      </c>
      <c r="C1634">
        <v>50</v>
      </c>
      <c r="D1634" t="str">
        <f t="shared" si="87"/>
        <v>05000US30067</v>
      </c>
      <c r="E1634" t="s">
        <v>1655</v>
      </c>
      <c r="F1634" t="str">
        <f t="shared" si="88"/>
        <v>Park</v>
      </c>
      <c r="G1634" t="str">
        <f t="shared" si="89"/>
        <v>Montana</v>
      </c>
      <c r="H1634">
        <v>15636</v>
      </c>
      <c r="I1634">
        <v>15636</v>
      </c>
      <c r="J1634">
        <v>15587</v>
      </c>
      <c r="K1634">
        <v>15509</v>
      </c>
      <c r="L1634">
        <v>15587</v>
      </c>
      <c r="M1634">
        <v>15658</v>
      </c>
      <c r="N1634">
        <v>15877</v>
      </c>
      <c r="O1634">
        <v>15981</v>
      </c>
      <c r="P1634" s="2">
        <v>16114</v>
      </c>
      <c r="Q1634" s="11" t="s">
        <v>3276</v>
      </c>
    </row>
    <row r="1635" spans="1:17" x14ac:dyDescent="0.2">
      <c r="A1635" t="s">
        <v>6102</v>
      </c>
      <c r="B1635">
        <v>30069</v>
      </c>
      <c r="C1635">
        <v>50</v>
      </c>
      <c r="D1635" t="str">
        <f t="shared" si="87"/>
        <v>05000US30069</v>
      </c>
      <c r="E1635" t="s">
        <v>1656</v>
      </c>
      <c r="F1635" t="str">
        <f t="shared" si="88"/>
        <v>Petroleum</v>
      </c>
      <c r="G1635" t="str">
        <f t="shared" si="89"/>
        <v>Montana</v>
      </c>
      <c r="H1635">
        <v>494</v>
      </c>
      <c r="I1635">
        <v>494</v>
      </c>
      <c r="J1635">
        <v>493</v>
      </c>
      <c r="K1635">
        <v>490</v>
      </c>
      <c r="L1635">
        <v>508</v>
      </c>
      <c r="M1635">
        <v>504</v>
      </c>
      <c r="N1635">
        <v>487</v>
      </c>
      <c r="O1635">
        <v>473</v>
      </c>
      <c r="P1635" s="2">
        <v>489</v>
      </c>
      <c r="Q1635" s="11" t="s">
        <v>3276</v>
      </c>
    </row>
    <row r="1636" spans="1:17" x14ac:dyDescent="0.2">
      <c r="A1636" t="s">
        <v>6103</v>
      </c>
      <c r="B1636">
        <v>30071</v>
      </c>
      <c r="C1636">
        <v>50</v>
      </c>
      <c r="D1636" t="str">
        <f t="shared" si="87"/>
        <v>05000US30071</v>
      </c>
      <c r="E1636" t="s">
        <v>1657</v>
      </c>
      <c r="F1636" t="str">
        <f t="shared" si="88"/>
        <v>Phillips</v>
      </c>
      <c r="G1636" t="str">
        <f t="shared" si="89"/>
        <v>Montana</v>
      </c>
      <c r="H1636">
        <v>4253</v>
      </c>
      <c r="I1636">
        <v>4253</v>
      </c>
      <c r="J1636">
        <v>4258</v>
      </c>
      <c r="K1636">
        <v>4201</v>
      </c>
      <c r="L1636">
        <v>4123</v>
      </c>
      <c r="M1636">
        <v>4164</v>
      </c>
      <c r="N1636">
        <v>4176</v>
      </c>
      <c r="O1636">
        <v>4155</v>
      </c>
      <c r="P1636" s="2">
        <v>4133</v>
      </c>
      <c r="Q1636" s="11" t="s">
        <v>3276</v>
      </c>
    </row>
    <row r="1637" spans="1:17" x14ac:dyDescent="0.2">
      <c r="A1637" t="s">
        <v>6104</v>
      </c>
      <c r="B1637">
        <v>30073</v>
      </c>
      <c r="C1637">
        <v>50</v>
      </c>
      <c r="D1637" t="str">
        <f t="shared" si="87"/>
        <v>05000US30073</v>
      </c>
      <c r="E1637" t="s">
        <v>1658</v>
      </c>
      <c r="F1637" t="str">
        <f t="shared" si="88"/>
        <v>Pondera</v>
      </c>
      <c r="G1637" t="str">
        <f t="shared" si="89"/>
        <v>Montana</v>
      </c>
      <c r="H1637">
        <v>6153</v>
      </c>
      <c r="I1637">
        <v>6155</v>
      </c>
      <c r="J1637">
        <v>6166</v>
      </c>
      <c r="K1637">
        <v>6210</v>
      </c>
      <c r="L1637">
        <v>6182</v>
      </c>
      <c r="M1637">
        <v>6237</v>
      </c>
      <c r="N1637">
        <v>6181</v>
      </c>
      <c r="O1637">
        <v>6148</v>
      </c>
      <c r="P1637" s="2">
        <v>6084</v>
      </c>
      <c r="Q1637" s="11" t="s">
        <v>3276</v>
      </c>
    </row>
    <row r="1638" spans="1:17" x14ac:dyDescent="0.2">
      <c r="A1638" t="s">
        <v>6105</v>
      </c>
      <c r="B1638">
        <v>30075</v>
      </c>
      <c r="C1638">
        <v>50</v>
      </c>
      <c r="D1638" t="str">
        <f t="shared" si="87"/>
        <v>05000US30075</v>
      </c>
      <c r="E1638" t="s">
        <v>1659</v>
      </c>
      <c r="F1638" t="str">
        <f t="shared" si="88"/>
        <v>Powder River</v>
      </c>
      <c r="G1638" t="str">
        <f t="shared" si="89"/>
        <v>Montana</v>
      </c>
      <c r="H1638">
        <v>1743</v>
      </c>
      <c r="I1638">
        <v>1743</v>
      </c>
      <c r="J1638">
        <v>1731</v>
      </c>
      <c r="K1638">
        <v>1755</v>
      </c>
      <c r="L1638">
        <v>1763</v>
      </c>
      <c r="M1638">
        <v>1756</v>
      </c>
      <c r="N1638">
        <v>1783</v>
      </c>
      <c r="O1638">
        <v>1780</v>
      </c>
      <c r="P1638" s="2">
        <v>1746</v>
      </c>
      <c r="Q1638" s="11" t="s">
        <v>3276</v>
      </c>
    </row>
    <row r="1639" spans="1:17" x14ac:dyDescent="0.2">
      <c r="A1639" t="s">
        <v>6106</v>
      </c>
      <c r="B1639">
        <v>30077</v>
      </c>
      <c r="C1639">
        <v>50</v>
      </c>
      <c r="D1639" t="str">
        <f t="shared" si="87"/>
        <v>05000US30077</v>
      </c>
      <c r="E1639" t="s">
        <v>1660</v>
      </c>
      <c r="F1639" t="str">
        <f t="shared" si="88"/>
        <v>Powell</v>
      </c>
      <c r="G1639" t="str">
        <f t="shared" si="89"/>
        <v>Montana</v>
      </c>
      <c r="H1639">
        <v>7027</v>
      </c>
      <c r="I1639">
        <v>7027</v>
      </c>
      <c r="J1639">
        <v>7018</v>
      </c>
      <c r="K1639">
        <v>7079</v>
      </c>
      <c r="L1639">
        <v>7088</v>
      </c>
      <c r="M1639">
        <v>6963</v>
      </c>
      <c r="N1639">
        <v>6901</v>
      </c>
      <c r="O1639">
        <v>6831</v>
      </c>
      <c r="P1639" s="2">
        <v>6858</v>
      </c>
      <c r="Q1639" s="11" t="s">
        <v>3276</v>
      </c>
    </row>
    <row r="1640" spans="1:17" x14ac:dyDescent="0.2">
      <c r="A1640" t="s">
        <v>6107</v>
      </c>
      <c r="B1640">
        <v>30079</v>
      </c>
      <c r="C1640">
        <v>50</v>
      </c>
      <c r="D1640" t="str">
        <f t="shared" si="87"/>
        <v>05000US30079</v>
      </c>
      <c r="E1640" t="s">
        <v>1661</v>
      </c>
      <c r="F1640" t="str">
        <f t="shared" si="88"/>
        <v>Prairie</v>
      </c>
      <c r="G1640" t="str">
        <f t="shared" si="89"/>
        <v>Montana</v>
      </c>
      <c r="H1640">
        <v>1179</v>
      </c>
      <c r="I1640">
        <v>1179</v>
      </c>
      <c r="J1640">
        <v>1186</v>
      </c>
      <c r="K1640">
        <v>1155</v>
      </c>
      <c r="L1640">
        <v>1155</v>
      </c>
      <c r="M1640">
        <v>1172</v>
      </c>
      <c r="N1640">
        <v>1139</v>
      </c>
      <c r="O1640">
        <v>1163</v>
      </c>
      <c r="P1640" s="2">
        <v>1182</v>
      </c>
      <c r="Q1640" s="11" t="s">
        <v>3276</v>
      </c>
    </row>
    <row r="1641" spans="1:17" x14ac:dyDescent="0.2">
      <c r="A1641" t="s">
        <v>6108</v>
      </c>
      <c r="B1641">
        <v>30081</v>
      </c>
      <c r="C1641">
        <v>50</v>
      </c>
      <c r="D1641" t="str">
        <f t="shared" si="87"/>
        <v>05000US30081</v>
      </c>
      <c r="E1641" t="s">
        <v>1662</v>
      </c>
      <c r="F1641" t="str">
        <f t="shared" si="88"/>
        <v>Ravalli</v>
      </c>
      <c r="G1641" t="str">
        <f t="shared" si="89"/>
        <v>Montana</v>
      </c>
      <c r="H1641">
        <v>40212</v>
      </c>
      <c r="I1641">
        <v>40212</v>
      </c>
      <c r="J1641">
        <v>40338</v>
      </c>
      <c r="K1641">
        <v>40392</v>
      </c>
      <c r="L1641">
        <v>40622</v>
      </c>
      <c r="M1641">
        <v>40741</v>
      </c>
      <c r="N1641">
        <v>40905</v>
      </c>
      <c r="O1641">
        <v>41295</v>
      </c>
      <c r="P1641" s="2">
        <v>42088</v>
      </c>
      <c r="Q1641" s="11" t="s">
        <v>3276</v>
      </c>
    </row>
    <row r="1642" spans="1:17" x14ac:dyDescent="0.2">
      <c r="A1642" t="s">
        <v>6109</v>
      </c>
      <c r="B1642">
        <v>30083</v>
      </c>
      <c r="C1642">
        <v>50</v>
      </c>
      <c r="D1642" t="str">
        <f t="shared" si="87"/>
        <v>05000US30083</v>
      </c>
      <c r="E1642" t="s">
        <v>1663</v>
      </c>
      <c r="F1642" t="str">
        <f t="shared" si="88"/>
        <v>Richland</v>
      </c>
      <c r="G1642" t="str">
        <f t="shared" si="89"/>
        <v>Montana</v>
      </c>
      <c r="H1642">
        <v>9746</v>
      </c>
      <c r="I1642">
        <v>9746</v>
      </c>
      <c r="J1642">
        <v>9749</v>
      </c>
      <c r="K1642">
        <v>10146</v>
      </c>
      <c r="L1642">
        <v>10801</v>
      </c>
      <c r="M1642">
        <v>11179</v>
      </c>
      <c r="N1642">
        <v>11560</v>
      </c>
      <c r="O1642">
        <v>11938</v>
      </c>
      <c r="P1642" s="2">
        <v>11482</v>
      </c>
      <c r="Q1642" s="11" t="s">
        <v>3276</v>
      </c>
    </row>
    <row r="1643" spans="1:17" x14ac:dyDescent="0.2">
      <c r="A1643" t="s">
        <v>6110</v>
      </c>
      <c r="B1643">
        <v>30085</v>
      </c>
      <c r="C1643">
        <v>50</v>
      </c>
      <c r="D1643" t="str">
        <f t="shared" si="87"/>
        <v>05000US30085</v>
      </c>
      <c r="E1643" t="s">
        <v>1664</v>
      </c>
      <c r="F1643" t="str">
        <f t="shared" si="88"/>
        <v>Roosevelt</v>
      </c>
      <c r="G1643" t="str">
        <f t="shared" si="89"/>
        <v>Montana</v>
      </c>
      <c r="H1643">
        <v>10425</v>
      </c>
      <c r="I1643">
        <v>10425</v>
      </c>
      <c r="J1643">
        <v>10443</v>
      </c>
      <c r="K1643">
        <v>10530</v>
      </c>
      <c r="L1643">
        <v>10889</v>
      </c>
      <c r="M1643">
        <v>11121</v>
      </c>
      <c r="N1643">
        <v>11334</v>
      </c>
      <c r="O1643">
        <v>11500</v>
      </c>
      <c r="P1643" s="2">
        <v>11305</v>
      </c>
      <c r="Q1643" s="11" t="s">
        <v>3276</v>
      </c>
    </row>
    <row r="1644" spans="1:17" x14ac:dyDescent="0.2">
      <c r="A1644" t="s">
        <v>6111</v>
      </c>
      <c r="B1644">
        <v>30087</v>
      </c>
      <c r="C1644">
        <v>50</v>
      </c>
      <c r="D1644" t="str">
        <f t="shared" si="87"/>
        <v>05000US30087</v>
      </c>
      <c r="E1644" t="s">
        <v>1665</v>
      </c>
      <c r="F1644" t="str">
        <f t="shared" si="88"/>
        <v>Rosebud</v>
      </c>
      <c r="G1644" t="str">
        <f t="shared" si="89"/>
        <v>Montana</v>
      </c>
      <c r="H1644">
        <v>9233</v>
      </c>
      <c r="I1644">
        <v>9235</v>
      </c>
      <c r="J1644">
        <v>9249</v>
      </c>
      <c r="K1644">
        <v>9351</v>
      </c>
      <c r="L1644">
        <v>9379</v>
      </c>
      <c r="M1644">
        <v>9322</v>
      </c>
      <c r="N1644">
        <v>9347</v>
      </c>
      <c r="O1644">
        <v>9403</v>
      </c>
      <c r="P1644" s="2">
        <v>9287</v>
      </c>
      <c r="Q1644" s="11" t="s">
        <v>3276</v>
      </c>
    </row>
    <row r="1645" spans="1:17" x14ac:dyDescent="0.2">
      <c r="A1645" t="s">
        <v>6112</v>
      </c>
      <c r="B1645">
        <v>30089</v>
      </c>
      <c r="C1645">
        <v>50</v>
      </c>
      <c r="D1645" t="str">
        <f t="shared" si="87"/>
        <v>05000US30089</v>
      </c>
      <c r="E1645" t="s">
        <v>1666</v>
      </c>
      <c r="F1645" t="str">
        <f t="shared" si="88"/>
        <v>Sanders</v>
      </c>
      <c r="G1645" t="str">
        <f t="shared" si="89"/>
        <v>Montana</v>
      </c>
      <c r="H1645">
        <v>11413</v>
      </c>
      <c r="I1645">
        <v>11413</v>
      </c>
      <c r="J1645">
        <v>11395</v>
      </c>
      <c r="K1645">
        <v>11374</v>
      </c>
      <c r="L1645">
        <v>11376</v>
      </c>
      <c r="M1645">
        <v>11328</v>
      </c>
      <c r="N1645">
        <v>11319</v>
      </c>
      <c r="O1645">
        <v>11316</v>
      </c>
      <c r="P1645" s="2">
        <v>11534</v>
      </c>
      <c r="Q1645" s="11" t="s">
        <v>3276</v>
      </c>
    </row>
    <row r="1646" spans="1:17" x14ac:dyDescent="0.2">
      <c r="A1646" t="s">
        <v>6113</v>
      </c>
      <c r="B1646">
        <v>30091</v>
      </c>
      <c r="C1646">
        <v>50</v>
      </c>
      <c r="D1646" t="str">
        <f t="shared" si="87"/>
        <v>05000US30091</v>
      </c>
      <c r="E1646" t="s">
        <v>1667</v>
      </c>
      <c r="F1646" t="str">
        <f t="shared" si="88"/>
        <v>Sheridan</v>
      </c>
      <c r="G1646" t="str">
        <f t="shared" si="89"/>
        <v>Montana</v>
      </c>
      <c r="H1646">
        <v>3384</v>
      </c>
      <c r="I1646">
        <v>3384</v>
      </c>
      <c r="J1646">
        <v>3371</v>
      </c>
      <c r="K1646">
        <v>3440</v>
      </c>
      <c r="L1646">
        <v>3579</v>
      </c>
      <c r="M1646">
        <v>3654</v>
      </c>
      <c r="N1646">
        <v>3683</v>
      </c>
      <c r="O1646">
        <v>3691</v>
      </c>
      <c r="P1646" s="2">
        <v>3648</v>
      </c>
      <c r="Q1646" s="11" t="s">
        <v>3276</v>
      </c>
    </row>
    <row r="1647" spans="1:17" x14ac:dyDescent="0.2">
      <c r="A1647" t="s">
        <v>6114</v>
      </c>
      <c r="B1647">
        <v>30093</v>
      </c>
      <c r="C1647">
        <v>50</v>
      </c>
      <c r="D1647" t="str">
        <f t="shared" si="87"/>
        <v>05000US30093</v>
      </c>
      <c r="E1647" t="s">
        <v>1668</v>
      </c>
      <c r="F1647" t="str">
        <f t="shared" si="88"/>
        <v>Silver Bow</v>
      </c>
      <c r="G1647" t="str">
        <f t="shared" si="89"/>
        <v>Montana</v>
      </c>
      <c r="H1647">
        <v>34200</v>
      </c>
      <c r="I1647">
        <v>34209</v>
      </c>
      <c r="J1647">
        <v>34227</v>
      </c>
      <c r="K1647">
        <v>34380</v>
      </c>
      <c r="L1647">
        <v>34470</v>
      </c>
      <c r="M1647">
        <v>34507</v>
      </c>
      <c r="N1647">
        <v>34693</v>
      </c>
      <c r="O1647">
        <v>34579</v>
      </c>
      <c r="P1647" s="2">
        <v>34553</v>
      </c>
      <c r="Q1647" s="11" t="s">
        <v>3276</v>
      </c>
    </row>
    <row r="1648" spans="1:17" x14ac:dyDescent="0.2">
      <c r="A1648" t="s">
        <v>6115</v>
      </c>
      <c r="B1648">
        <v>30095</v>
      </c>
      <c r="C1648">
        <v>50</v>
      </c>
      <c r="D1648" t="str">
        <f t="shared" si="87"/>
        <v>05000US30095</v>
      </c>
      <c r="E1648" t="s">
        <v>1669</v>
      </c>
      <c r="F1648" t="str">
        <f t="shared" si="88"/>
        <v>Stillwater</v>
      </c>
      <c r="G1648" t="str">
        <f t="shared" si="89"/>
        <v>Montana</v>
      </c>
      <c r="H1648">
        <v>9117</v>
      </c>
      <c r="I1648">
        <v>9117</v>
      </c>
      <c r="J1648">
        <v>9115</v>
      </c>
      <c r="K1648">
        <v>9173</v>
      </c>
      <c r="L1648">
        <v>9209</v>
      </c>
      <c r="M1648">
        <v>9315</v>
      </c>
      <c r="N1648">
        <v>9298</v>
      </c>
      <c r="O1648">
        <v>9483</v>
      </c>
      <c r="P1648" s="2">
        <v>9406</v>
      </c>
      <c r="Q1648" s="11" t="s">
        <v>3276</v>
      </c>
    </row>
    <row r="1649" spans="1:20" x14ac:dyDescent="0.2">
      <c r="A1649" t="s">
        <v>6116</v>
      </c>
      <c r="B1649">
        <v>30097</v>
      </c>
      <c r="C1649">
        <v>50</v>
      </c>
      <c r="D1649" t="str">
        <f t="shared" si="87"/>
        <v>05000US30097</v>
      </c>
      <c r="E1649" t="s">
        <v>1670</v>
      </c>
      <c r="F1649" t="str">
        <f t="shared" si="88"/>
        <v>Sweet Grass</v>
      </c>
      <c r="G1649" t="str">
        <f t="shared" si="89"/>
        <v>Montana</v>
      </c>
      <c r="H1649">
        <v>3651</v>
      </c>
      <c r="I1649">
        <v>3651</v>
      </c>
      <c r="J1649">
        <v>3623</v>
      </c>
      <c r="K1649">
        <v>3594</v>
      </c>
      <c r="L1649">
        <v>3596</v>
      </c>
      <c r="M1649">
        <v>3672</v>
      </c>
      <c r="N1649">
        <v>3656</v>
      </c>
      <c r="O1649">
        <v>3624</v>
      </c>
      <c r="P1649" s="2">
        <v>3623</v>
      </c>
      <c r="Q1649" s="11" t="s">
        <v>3276</v>
      </c>
    </row>
    <row r="1650" spans="1:20" x14ac:dyDescent="0.2">
      <c r="A1650" t="s">
        <v>6117</v>
      </c>
      <c r="B1650">
        <v>30099</v>
      </c>
      <c r="C1650">
        <v>50</v>
      </c>
      <c r="D1650" t="str">
        <f t="shared" si="87"/>
        <v>05000US30099</v>
      </c>
      <c r="E1650" t="s">
        <v>1671</v>
      </c>
      <c r="F1650" t="str">
        <f t="shared" si="88"/>
        <v>Teton</v>
      </c>
      <c r="G1650" t="str">
        <f t="shared" si="89"/>
        <v>Montana</v>
      </c>
      <c r="H1650">
        <v>6073</v>
      </c>
      <c r="I1650">
        <v>6071</v>
      </c>
      <c r="J1650">
        <v>6078</v>
      </c>
      <c r="K1650">
        <v>6082</v>
      </c>
      <c r="L1650">
        <v>6072</v>
      </c>
      <c r="M1650">
        <v>6062</v>
      </c>
      <c r="N1650">
        <v>6048</v>
      </c>
      <c r="O1650">
        <v>6095</v>
      </c>
      <c r="P1650" s="2">
        <v>6056</v>
      </c>
      <c r="Q1650" s="11" t="s">
        <v>3276</v>
      </c>
    </row>
    <row r="1651" spans="1:20" x14ac:dyDescent="0.2">
      <c r="A1651" t="s">
        <v>6118</v>
      </c>
      <c r="B1651">
        <v>30101</v>
      </c>
      <c r="C1651">
        <v>50</v>
      </c>
      <c r="D1651" t="str">
        <f t="shared" si="87"/>
        <v>05000US30101</v>
      </c>
      <c r="E1651" t="s">
        <v>1672</v>
      </c>
      <c r="F1651" t="str">
        <f t="shared" si="88"/>
        <v>Toole</v>
      </c>
      <c r="G1651" t="str">
        <f t="shared" si="89"/>
        <v>Montana</v>
      </c>
      <c r="H1651">
        <v>5324</v>
      </c>
      <c r="I1651">
        <v>5324</v>
      </c>
      <c r="J1651">
        <v>5340</v>
      </c>
      <c r="K1651">
        <v>5168</v>
      </c>
      <c r="L1651">
        <v>5235</v>
      </c>
      <c r="M1651">
        <v>5129</v>
      </c>
      <c r="N1651">
        <v>5130</v>
      </c>
      <c r="O1651">
        <v>5099</v>
      </c>
      <c r="P1651" s="2">
        <v>4977</v>
      </c>
      <c r="Q1651" s="11" t="s">
        <v>3276</v>
      </c>
    </row>
    <row r="1652" spans="1:20" x14ac:dyDescent="0.2">
      <c r="A1652" t="s">
        <v>6119</v>
      </c>
      <c r="B1652">
        <v>30103</v>
      </c>
      <c r="C1652">
        <v>50</v>
      </c>
      <c r="D1652" t="str">
        <f t="shared" si="87"/>
        <v>05000US30103</v>
      </c>
      <c r="E1652" t="s">
        <v>1673</v>
      </c>
      <c r="F1652" t="str">
        <f t="shared" si="88"/>
        <v>Treasure</v>
      </c>
      <c r="G1652" t="str">
        <f t="shared" si="89"/>
        <v>Montana</v>
      </c>
      <c r="H1652">
        <v>718</v>
      </c>
      <c r="I1652">
        <v>718</v>
      </c>
      <c r="J1652">
        <v>719</v>
      </c>
      <c r="K1652">
        <v>720</v>
      </c>
      <c r="L1652">
        <v>732</v>
      </c>
      <c r="M1652">
        <v>700</v>
      </c>
      <c r="N1652">
        <v>693</v>
      </c>
      <c r="O1652">
        <v>695</v>
      </c>
      <c r="P1652" s="2">
        <v>692</v>
      </c>
      <c r="Q1652" s="11" t="s">
        <v>3276</v>
      </c>
    </row>
    <row r="1653" spans="1:20" x14ac:dyDescent="0.2">
      <c r="A1653" t="s">
        <v>6120</v>
      </c>
      <c r="B1653">
        <v>30105</v>
      </c>
      <c r="C1653">
        <v>50</v>
      </c>
      <c r="D1653" t="str">
        <f t="shared" si="87"/>
        <v>05000US30105</v>
      </c>
      <c r="E1653" t="s">
        <v>1674</v>
      </c>
      <c r="F1653" t="str">
        <f t="shared" si="88"/>
        <v>Valley</v>
      </c>
      <c r="G1653" t="str">
        <f t="shared" si="89"/>
        <v>Montana</v>
      </c>
      <c r="H1653">
        <v>7369</v>
      </c>
      <c r="I1653">
        <v>7369</v>
      </c>
      <c r="J1653">
        <v>7373</v>
      </c>
      <c r="K1653">
        <v>7472</v>
      </c>
      <c r="L1653">
        <v>7493</v>
      </c>
      <c r="M1653">
        <v>7616</v>
      </c>
      <c r="N1653">
        <v>7608</v>
      </c>
      <c r="O1653">
        <v>7626</v>
      </c>
      <c r="P1653" s="2">
        <v>7539</v>
      </c>
      <c r="Q1653" s="11" t="s">
        <v>3276</v>
      </c>
    </row>
    <row r="1654" spans="1:20" x14ac:dyDescent="0.2">
      <c r="A1654" t="s">
        <v>6121</v>
      </c>
      <c r="B1654">
        <v>30107</v>
      </c>
      <c r="C1654">
        <v>50</v>
      </c>
      <c r="D1654" t="str">
        <f t="shared" si="87"/>
        <v>05000US30107</v>
      </c>
      <c r="E1654" t="s">
        <v>1675</v>
      </c>
      <c r="F1654" t="str">
        <f t="shared" si="88"/>
        <v>Wheatland</v>
      </c>
      <c r="G1654" t="str">
        <f t="shared" si="89"/>
        <v>Montana</v>
      </c>
      <c r="H1654">
        <v>2168</v>
      </c>
      <c r="I1654">
        <v>2168</v>
      </c>
      <c r="J1654">
        <v>2160</v>
      </c>
      <c r="K1654">
        <v>2140</v>
      </c>
      <c r="L1654">
        <v>2099</v>
      </c>
      <c r="M1654">
        <v>2132</v>
      </c>
      <c r="N1654">
        <v>2094</v>
      </c>
      <c r="O1654">
        <v>2104</v>
      </c>
      <c r="P1654" s="2">
        <v>2117</v>
      </c>
      <c r="Q1654" s="11" t="s">
        <v>3276</v>
      </c>
    </row>
    <row r="1655" spans="1:20" x14ac:dyDescent="0.2">
      <c r="A1655" t="s">
        <v>6122</v>
      </c>
      <c r="B1655">
        <v>30109</v>
      </c>
      <c r="C1655">
        <v>50</v>
      </c>
      <c r="D1655" t="str">
        <f t="shared" si="87"/>
        <v>05000US30109</v>
      </c>
      <c r="E1655" t="s">
        <v>1676</v>
      </c>
      <c r="F1655" t="str">
        <f t="shared" si="88"/>
        <v>Wibaux</v>
      </c>
      <c r="G1655" t="str">
        <f t="shared" si="89"/>
        <v>Montana</v>
      </c>
      <c r="H1655">
        <v>1017</v>
      </c>
      <c r="I1655">
        <v>1017</v>
      </c>
      <c r="J1655">
        <v>1004</v>
      </c>
      <c r="K1655">
        <v>988</v>
      </c>
      <c r="L1655">
        <v>1055</v>
      </c>
      <c r="M1655">
        <v>1126</v>
      </c>
      <c r="N1655">
        <v>1121</v>
      </c>
      <c r="O1655">
        <v>1121</v>
      </c>
      <c r="P1655" s="2">
        <v>1093</v>
      </c>
      <c r="Q1655" s="11" t="s">
        <v>3276</v>
      </c>
    </row>
    <row r="1656" spans="1:20" x14ac:dyDescent="0.2">
      <c r="A1656" t="s">
        <v>6123</v>
      </c>
      <c r="B1656">
        <v>30111</v>
      </c>
      <c r="C1656">
        <v>50</v>
      </c>
      <c r="D1656" t="str">
        <f t="shared" si="87"/>
        <v>05000US30111</v>
      </c>
      <c r="E1656" t="s">
        <v>1677</v>
      </c>
      <c r="F1656" t="str">
        <f t="shared" si="88"/>
        <v>Yellowstone</v>
      </c>
      <c r="G1656" t="str">
        <f t="shared" si="89"/>
        <v>Montana</v>
      </c>
      <c r="H1656">
        <v>147972</v>
      </c>
      <c r="I1656">
        <v>147972</v>
      </c>
      <c r="J1656">
        <v>148410</v>
      </c>
      <c r="K1656">
        <v>149845</v>
      </c>
      <c r="L1656">
        <v>151887</v>
      </c>
      <c r="M1656">
        <v>153982</v>
      </c>
      <c r="N1656">
        <v>155469</v>
      </c>
      <c r="O1656">
        <v>156946</v>
      </c>
      <c r="P1656" s="2">
        <v>158437</v>
      </c>
      <c r="Q1656" s="11" t="s">
        <v>3276</v>
      </c>
    </row>
    <row r="1657" spans="1:20" x14ac:dyDescent="0.2">
      <c r="A1657" t="s">
        <v>6124</v>
      </c>
      <c r="B1657">
        <v>31001</v>
      </c>
      <c r="C1657">
        <v>50</v>
      </c>
      <c r="D1657" t="str">
        <f t="shared" si="87"/>
        <v>05000US31001</v>
      </c>
      <c r="E1657" t="s">
        <v>1678</v>
      </c>
      <c r="F1657" t="str">
        <f t="shared" si="88"/>
        <v>Adams</v>
      </c>
      <c r="G1657" t="str">
        <f t="shared" si="89"/>
        <v>Nebraska</v>
      </c>
      <c r="H1657">
        <v>31364</v>
      </c>
      <c r="I1657">
        <v>31367</v>
      </c>
      <c r="J1657">
        <v>31342</v>
      </c>
      <c r="K1657">
        <v>31234</v>
      </c>
      <c r="L1657">
        <v>31390</v>
      </c>
      <c r="M1657">
        <v>31590</v>
      </c>
      <c r="N1657">
        <v>31433</v>
      </c>
      <c r="O1657">
        <v>31585</v>
      </c>
      <c r="P1657" s="2">
        <v>31684</v>
      </c>
      <c r="Q1657" s="10" t="s">
        <v>3289</v>
      </c>
      <c r="S1657" s="2"/>
      <c r="T1657" s="2"/>
    </row>
    <row r="1658" spans="1:20" x14ac:dyDescent="0.2">
      <c r="A1658" t="s">
        <v>6125</v>
      </c>
      <c r="B1658">
        <v>31003</v>
      </c>
      <c r="C1658">
        <v>50</v>
      </c>
      <c r="D1658" t="str">
        <f t="shared" si="87"/>
        <v>05000US31003</v>
      </c>
      <c r="E1658" t="s">
        <v>1679</v>
      </c>
      <c r="F1658" t="str">
        <f t="shared" si="88"/>
        <v>Antelope</v>
      </c>
      <c r="G1658" t="str">
        <f t="shared" si="89"/>
        <v>Nebraska</v>
      </c>
      <c r="H1658">
        <v>6685</v>
      </c>
      <c r="I1658">
        <v>6685</v>
      </c>
      <c r="J1658">
        <v>6667</v>
      </c>
      <c r="K1658">
        <v>6628</v>
      </c>
      <c r="L1658">
        <v>6528</v>
      </c>
      <c r="M1658">
        <v>6451</v>
      </c>
      <c r="N1658">
        <v>6401</v>
      </c>
      <c r="O1658">
        <v>6398</v>
      </c>
      <c r="P1658" s="2">
        <v>6329</v>
      </c>
      <c r="Q1658" s="10" t="s">
        <v>3289</v>
      </c>
      <c r="S1658" s="2"/>
      <c r="T1658" s="2"/>
    </row>
    <row r="1659" spans="1:20" x14ac:dyDescent="0.2">
      <c r="A1659" t="s">
        <v>6126</v>
      </c>
      <c r="B1659">
        <v>31005</v>
      </c>
      <c r="C1659">
        <v>50</v>
      </c>
      <c r="D1659" t="str">
        <f t="shared" si="87"/>
        <v>05000US31005</v>
      </c>
      <c r="E1659" t="s">
        <v>1680</v>
      </c>
      <c r="F1659" t="str">
        <f t="shared" si="88"/>
        <v>Arthur</v>
      </c>
      <c r="G1659" t="str">
        <f t="shared" si="89"/>
        <v>Nebraska</v>
      </c>
      <c r="H1659">
        <v>460</v>
      </c>
      <c r="I1659">
        <v>460</v>
      </c>
      <c r="J1659">
        <v>464</v>
      </c>
      <c r="K1659">
        <v>469</v>
      </c>
      <c r="L1659">
        <v>481</v>
      </c>
      <c r="M1659">
        <v>454</v>
      </c>
      <c r="N1659">
        <v>454</v>
      </c>
      <c r="O1659">
        <v>457</v>
      </c>
      <c r="P1659" s="2">
        <v>469</v>
      </c>
      <c r="Q1659" s="10" t="s">
        <v>3276</v>
      </c>
      <c r="S1659" s="2"/>
      <c r="T1659" s="2"/>
    </row>
    <row r="1660" spans="1:20" x14ac:dyDescent="0.2">
      <c r="A1660" t="s">
        <v>6127</v>
      </c>
      <c r="B1660">
        <v>31007</v>
      </c>
      <c r="C1660">
        <v>50</v>
      </c>
      <c r="D1660" t="str">
        <f t="shared" si="87"/>
        <v>05000US31007</v>
      </c>
      <c r="E1660" t="s">
        <v>1681</v>
      </c>
      <c r="F1660" t="str">
        <f t="shared" si="88"/>
        <v>Banner</v>
      </c>
      <c r="G1660" t="str">
        <f t="shared" si="89"/>
        <v>Nebraska</v>
      </c>
      <c r="H1660">
        <v>690</v>
      </c>
      <c r="I1660">
        <v>690</v>
      </c>
      <c r="J1660">
        <v>696</v>
      </c>
      <c r="K1660">
        <v>736</v>
      </c>
      <c r="L1660">
        <v>764</v>
      </c>
      <c r="M1660">
        <v>766</v>
      </c>
      <c r="N1660">
        <v>751</v>
      </c>
      <c r="O1660">
        <v>797</v>
      </c>
      <c r="P1660" s="2">
        <v>798</v>
      </c>
      <c r="Q1660" s="10" t="s">
        <v>3276</v>
      </c>
    </row>
    <row r="1661" spans="1:20" x14ac:dyDescent="0.2">
      <c r="A1661" t="s">
        <v>6128</v>
      </c>
      <c r="B1661">
        <v>31009</v>
      </c>
      <c r="C1661">
        <v>50</v>
      </c>
      <c r="D1661" t="str">
        <f t="shared" si="87"/>
        <v>05000US31009</v>
      </c>
      <c r="E1661" t="s">
        <v>1682</v>
      </c>
      <c r="F1661" t="str">
        <f t="shared" si="88"/>
        <v>Blaine</v>
      </c>
      <c r="G1661" t="str">
        <f t="shared" si="89"/>
        <v>Nebraska</v>
      </c>
      <c r="H1661">
        <v>478</v>
      </c>
      <c r="I1661">
        <v>478</v>
      </c>
      <c r="J1661">
        <v>472</v>
      </c>
      <c r="K1661">
        <v>495</v>
      </c>
      <c r="L1661">
        <v>513</v>
      </c>
      <c r="M1661">
        <v>482</v>
      </c>
      <c r="N1661">
        <v>505</v>
      </c>
      <c r="O1661">
        <v>492</v>
      </c>
      <c r="P1661" s="2">
        <v>484</v>
      </c>
      <c r="Q1661" s="10" t="s">
        <v>3289</v>
      </c>
    </row>
    <row r="1662" spans="1:20" x14ac:dyDescent="0.2">
      <c r="A1662" t="s">
        <v>6129</v>
      </c>
      <c r="B1662">
        <v>31011</v>
      </c>
      <c r="C1662">
        <v>50</v>
      </c>
      <c r="D1662" t="str">
        <f t="shared" si="87"/>
        <v>05000US31011</v>
      </c>
      <c r="E1662" t="s">
        <v>1683</v>
      </c>
      <c r="F1662" t="str">
        <f t="shared" si="88"/>
        <v>Boone</v>
      </c>
      <c r="G1662" t="str">
        <f t="shared" si="89"/>
        <v>Nebraska</v>
      </c>
      <c r="H1662">
        <v>5505</v>
      </c>
      <c r="I1662">
        <v>5505</v>
      </c>
      <c r="J1662">
        <v>5502</v>
      </c>
      <c r="K1662">
        <v>5396</v>
      </c>
      <c r="L1662">
        <v>5415</v>
      </c>
      <c r="M1662">
        <v>5386</v>
      </c>
      <c r="N1662">
        <v>5335</v>
      </c>
      <c r="O1662">
        <v>5295</v>
      </c>
      <c r="P1662" s="2">
        <v>5332</v>
      </c>
      <c r="Q1662" s="10" t="s">
        <v>3289</v>
      </c>
    </row>
    <row r="1663" spans="1:20" x14ac:dyDescent="0.2">
      <c r="A1663" t="s">
        <v>6130</v>
      </c>
      <c r="B1663">
        <v>31013</v>
      </c>
      <c r="C1663">
        <v>50</v>
      </c>
      <c r="D1663" t="str">
        <f t="shared" si="87"/>
        <v>05000US31013</v>
      </c>
      <c r="E1663" t="s">
        <v>1684</v>
      </c>
      <c r="F1663" t="str">
        <f t="shared" si="88"/>
        <v>Box Butte</v>
      </c>
      <c r="G1663" t="str">
        <f t="shared" si="89"/>
        <v>Nebraska</v>
      </c>
      <c r="H1663">
        <v>11308</v>
      </c>
      <c r="I1663">
        <v>11308</v>
      </c>
      <c r="J1663">
        <v>11276</v>
      </c>
      <c r="K1663">
        <v>11295</v>
      </c>
      <c r="L1663">
        <v>11276</v>
      </c>
      <c r="M1663">
        <v>11305</v>
      </c>
      <c r="N1663">
        <v>11310</v>
      </c>
      <c r="O1663">
        <v>11311</v>
      </c>
      <c r="P1663" s="2">
        <v>11194</v>
      </c>
      <c r="Q1663" s="10" t="s">
        <v>3276</v>
      </c>
    </row>
    <row r="1664" spans="1:20" x14ac:dyDescent="0.2">
      <c r="A1664" t="s">
        <v>6131</v>
      </c>
      <c r="B1664">
        <v>31015</v>
      </c>
      <c r="C1664">
        <v>50</v>
      </c>
      <c r="D1664" t="str">
        <f t="shared" si="87"/>
        <v>05000US31015</v>
      </c>
      <c r="E1664" t="s">
        <v>1685</v>
      </c>
      <c r="F1664" t="str">
        <f t="shared" si="88"/>
        <v>Boyd</v>
      </c>
      <c r="G1664" t="str">
        <f t="shared" si="89"/>
        <v>Nebraska</v>
      </c>
      <c r="H1664">
        <v>2099</v>
      </c>
      <c r="I1664">
        <v>2099</v>
      </c>
      <c r="J1664">
        <v>2103</v>
      </c>
      <c r="K1664">
        <v>2086</v>
      </c>
      <c r="L1664">
        <v>2064</v>
      </c>
      <c r="M1664">
        <v>2022</v>
      </c>
      <c r="N1664">
        <v>2029</v>
      </c>
      <c r="O1664">
        <v>2011</v>
      </c>
      <c r="P1664" s="2">
        <v>1982</v>
      </c>
      <c r="Q1664" s="10" t="s">
        <v>3276</v>
      </c>
    </row>
    <row r="1665" spans="1:17" x14ac:dyDescent="0.2">
      <c r="A1665" t="s">
        <v>6132</v>
      </c>
      <c r="B1665">
        <v>31017</v>
      </c>
      <c r="C1665">
        <v>50</v>
      </c>
      <c r="D1665" t="str">
        <f t="shared" si="87"/>
        <v>05000US31017</v>
      </c>
      <c r="E1665" t="s">
        <v>1686</v>
      </c>
      <c r="F1665" t="str">
        <f t="shared" si="88"/>
        <v>Brown</v>
      </c>
      <c r="G1665" t="str">
        <f t="shared" si="89"/>
        <v>Nebraska</v>
      </c>
      <c r="H1665">
        <v>3145</v>
      </c>
      <c r="I1665">
        <v>3143</v>
      </c>
      <c r="J1665">
        <v>3149</v>
      </c>
      <c r="K1665">
        <v>3085</v>
      </c>
      <c r="L1665">
        <v>3025</v>
      </c>
      <c r="M1665">
        <v>2925</v>
      </c>
      <c r="N1665">
        <v>2944</v>
      </c>
      <c r="O1665">
        <v>2943</v>
      </c>
      <c r="P1665" s="2">
        <v>2960</v>
      </c>
      <c r="Q1665" s="10" t="s">
        <v>3276</v>
      </c>
    </row>
    <row r="1666" spans="1:17" x14ac:dyDescent="0.2">
      <c r="A1666" t="s">
        <v>6133</v>
      </c>
      <c r="B1666">
        <v>31019</v>
      </c>
      <c r="C1666">
        <v>50</v>
      </c>
      <c r="D1666" t="str">
        <f t="shared" si="87"/>
        <v>05000US31019</v>
      </c>
      <c r="E1666" t="s">
        <v>1687</v>
      </c>
      <c r="F1666" t="str">
        <f t="shared" si="88"/>
        <v>Buffalo</v>
      </c>
      <c r="G1666" t="str">
        <f t="shared" si="89"/>
        <v>Nebraska</v>
      </c>
      <c r="H1666">
        <v>46102</v>
      </c>
      <c r="I1666">
        <v>46102</v>
      </c>
      <c r="J1666">
        <v>46178</v>
      </c>
      <c r="K1666">
        <v>46832</v>
      </c>
      <c r="L1666">
        <v>47626</v>
      </c>
      <c r="M1666">
        <v>48030</v>
      </c>
      <c r="N1666">
        <v>48238</v>
      </c>
      <c r="O1666">
        <v>48732</v>
      </c>
      <c r="P1666" s="2">
        <v>49383</v>
      </c>
      <c r="Q1666" s="10" t="s">
        <v>3289</v>
      </c>
    </row>
    <row r="1667" spans="1:17" x14ac:dyDescent="0.2">
      <c r="A1667" t="s">
        <v>6134</v>
      </c>
      <c r="B1667">
        <v>31021</v>
      </c>
      <c r="C1667">
        <v>50</v>
      </c>
      <c r="D1667" t="str">
        <f t="shared" ref="D1667:D1730" si="90">_xlfn.CONCAT("05000US",TEXT(B1667,"00000"))</f>
        <v>05000US31021</v>
      </c>
      <c r="E1667" t="s">
        <v>1688</v>
      </c>
      <c r="F1667" t="str">
        <f t="shared" si="88"/>
        <v>Burt</v>
      </c>
      <c r="G1667" t="str">
        <f t="shared" si="89"/>
        <v>Nebraska</v>
      </c>
      <c r="H1667">
        <v>6858</v>
      </c>
      <c r="I1667">
        <v>6858</v>
      </c>
      <c r="J1667">
        <v>6846</v>
      </c>
      <c r="K1667">
        <v>6793</v>
      </c>
      <c r="L1667">
        <v>6684</v>
      </c>
      <c r="M1667">
        <v>6583</v>
      </c>
      <c r="N1667">
        <v>6575</v>
      </c>
      <c r="O1667">
        <v>6581</v>
      </c>
      <c r="P1667" s="2">
        <v>6546</v>
      </c>
      <c r="Q1667" s="10" t="s">
        <v>3289</v>
      </c>
    </row>
    <row r="1668" spans="1:17" x14ac:dyDescent="0.2">
      <c r="A1668" t="s">
        <v>6135</v>
      </c>
      <c r="B1668">
        <v>31023</v>
      </c>
      <c r="C1668">
        <v>50</v>
      </c>
      <c r="D1668" t="str">
        <f t="shared" si="90"/>
        <v>05000US31023</v>
      </c>
      <c r="E1668" t="s">
        <v>1689</v>
      </c>
      <c r="F1668" t="str">
        <f t="shared" ref="F1668:F1731" si="91">MID(MID(E1668,1,FIND(",",E1668)-1),1,FIND(" County",MID(E1668,1,FIND(",",E1668)-1))-1)</f>
        <v>Butler</v>
      </c>
      <c r="G1668" t="str">
        <f t="shared" ref="G1668:G1731" si="92">MID(E1668,FIND(",",E1668)+2,9999)</f>
        <v>Nebraska</v>
      </c>
      <c r="H1668">
        <v>8395</v>
      </c>
      <c r="I1668">
        <v>8395</v>
      </c>
      <c r="J1668">
        <v>8375</v>
      </c>
      <c r="K1668">
        <v>8308</v>
      </c>
      <c r="L1668">
        <v>8309</v>
      </c>
      <c r="M1668">
        <v>8311</v>
      </c>
      <c r="N1668">
        <v>8248</v>
      </c>
      <c r="O1668">
        <v>8104</v>
      </c>
      <c r="P1668" s="2">
        <v>8052</v>
      </c>
      <c r="Q1668" s="10" t="s">
        <v>3289</v>
      </c>
    </row>
    <row r="1669" spans="1:17" x14ac:dyDescent="0.2">
      <c r="A1669" t="s">
        <v>6136</v>
      </c>
      <c r="B1669">
        <v>31025</v>
      </c>
      <c r="C1669">
        <v>50</v>
      </c>
      <c r="D1669" t="str">
        <f t="shared" si="90"/>
        <v>05000US31025</v>
      </c>
      <c r="E1669" t="s">
        <v>1690</v>
      </c>
      <c r="F1669" t="str">
        <f t="shared" si="91"/>
        <v>Cass</v>
      </c>
      <c r="G1669" t="str">
        <f t="shared" si="92"/>
        <v>Nebraska</v>
      </c>
      <c r="H1669">
        <v>25241</v>
      </c>
      <c r="I1669">
        <v>25241</v>
      </c>
      <c r="J1669">
        <v>25264</v>
      </c>
      <c r="K1669">
        <v>25269</v>
      </c>
      <c r="L1669">
        <v>25156</v>
      </c>
      <c r="M1669">
        <v>25365</v>
      </c>
      <c r="N1669">
        <v>25502</v>
      </c>
      <c r="O1669">
        <v>25523</v>
      </c>
      <c r="P1669" s="2">
        <v>25767</v>
      </c>
      <c r="Q1669" s="10" t="s">
        <v>3289</v>
      </c>
    </row>
    <row r="1670" spans="1:17" x14ac:dyDescent="0.2">
      <c r="A1670" t="s">
        <v>6137</v>
      </c>
      <c r="B1670">
        <v>31027</v>
      </c>
      <c r="C1670">
        <v>50</v>
      </c>
      <c r="D1670" t="str">
        <f t="shared" si="90"/>
        <v>05000US31027</v>
      </c>
      <c r="E1670" t="s">
        <v>1691</v>
      </c>
      <c r="F1670" t="str">
        <f t="shared" si="91"/>
        <v>Cedar</v>
      </c>
      <c r="G1670" t="str">
        <f t="shared" si="92"/>
        <v>Nebraska</v>
      </c>
      <c r="H1670">
        <v>8852</v>
      </c>
      <c r="I1670">
        <v>8852</v>
      </c>
      <c r="J1670">
        <v>8819</v>
      </c>
      <c r="K1670">
        <v>8780</v>
      </c>
      <c r="L1670">
        <v>8763</v>
      </c>
      <c r="M1670">
        <v>8681</v>
      </c>
      <c r="N1670">
        <v>8603</v>
      </c>
      <c r="O1670">
        <v>8568</v>
      </c>
      <c r="P1670" s="2">
        <v>8671</v>
      </c>
      <c r="Q1670" s="10" t="s">
        <v>3289</v>
      </c>
    </row>
    <row r="1671" spans="1:17" x14ac:dyDescent="0.2">
      <c r="A1671" t="s">
        <v>6138</v>
      </c>
      <c r="B1671">
        <v>31029</v>
      </c>
      <c r="C1671">
        <v>50</v>
      </c>
      <c r="D1671" t="str">
        <f t="shared" si="90"/>
        <v>05000US31029</v>
      </c>
      <c r="E1671" t="s">
        <v>1692</v>
      </c>
      <c r="F1671" t="str">
        <f t="shared" si="91"/>
        <v>Chase</v>
      </c>
      <c r="G1671" t="str">
        <f t="shared" si="92"/>
        <v>Nebraska</v>
      </c>
      <c r="H1671">
        <v>3966</v>
      </c>
      <c r="I1671">
        <v>3966</v>
      </c>
      <c r="J1671">
        <v>3964</v>
      </c>
      <c r="K1671">
        <v>4004</v>
      </c>
      <c r="L1671">
        <v>4036</v>
      </c>
      <c r="M1671">
        <v>3988</v>
      </c>
      <c r="N1671">
        <v>3990</v>
      </c>
      <c r="O1671">
        <v>3986</v>
      </c>
      <c r="P1671" s="2">
        <v>3937</v>
      </c>
      <c r="Q1671" s="10" t="s">
        <v>3289</v>
      </c>
    </row>
    <row r="1672" spans="1:17" x14ac:dyDescent="0.2">
      <c r="A1672" t="s">
        <v>6139</v>
      </c>
      <c r="B1672">
        <v>31031</v>
      </c>
      <c r="C1672">
        <v>50</v>
      </c>
      <c r="D1672" t="str">
        <f t="shared" si="90"/>
        <v>05000US31031</v>
      </c>
      <c r="E1672" t="s">
        <v>1693</v>
      </c>
      <c r="F1672" t="str">
        <f t="shared" si="91"/>
        <v>Cherry</v>
      </c>
      <c r="G1672" t="str">
        <f t="shared" si="92"/>
        <v>Nebraska</v>
      </c>
      <c r="H1672">
        <v>5713</v>
      </c>
      <c r="I1672">
        <v>5713</v>
      </c>
      <c r="J1672">
        <v>5704</v>
      </c>
      <c r="K1672">
        <v>5742</v>
      </c>
      <c r="L1672">
        <v>5729</v>
      </c>
      <c r="M1672">
        <v>5774</v>
      </c>
      <c r="N1672">
        <v>5741</v>
      </c>
      <c r="O1672">
        <v>5829</v>
      </c>
      <c r="P1672" s="2">
        <v>5832</v>
      </c>
      <c r="Q1672" s="10" t="s">
        <v>3276</v>
      </c>
    </row>
    <row r="1673" spans="1:17" x14ac:dyDescent="0.2">
      <c r="A1673" t="s">
        <v>6140</v>
      </c>
      <c r="B1673">
        <v>31033</v>
      </c>
      <c r="C1673">
        <v>50</v>
      </c>
      <c r="D1673" t="str">
        <f t="shared" si="90"/>
        <v>05000US31033</v>
      </c>
      <c r="E1673" t="s">
        <v>1694</v>
      </c>
      <c r="F1673" t="str">
        <f t="shared" si="91"/>
        <v>Cheyenne</v>
      </c>
      <c r="G1673" t="str">
        <f t="shared" si="92"/>
        <v>Nebraska</v>
      </c>
      <c r="H1673">
        <v>9998</v>
      </c>
      <c r="I1673">
        <v>9998</v>
      </c>
      <c r="J1673">
        <v>9971</v>
      </c>
      <c r="K1673">
        <v>9979</v>
      </c>
      <c r="L1673">
        <v>10062</v>
      </c>
      <c r="M1673">
        <v>10066</v>
      </c>
      <c r="N1673">
        <v>10116</v>
      </c>
      <c r="O1673">
        <v>10156</v>
      </c>
      <c r="P1673" s="2">
        <v>10051</v>
      </c>
      <c r="Q1673" s="10" t="s">
        <v>3276</v>
      </c>
    </row>
    <row r="1674" spans="1:17" x14ac:dyDescent="0.2">
      <c r="A1674" t="s">
        <v>6141</v>
      </c>
      <c r="B1674">
        <v>31035</v>
      </c>
      <c r="C1674">
        <v>50</v>
      </c>
      <c r="D1674" t="str">
        <f t="shared" si="90"/>
        <v>05000US31035</v>
      </c>
      <c r="E1674" t="s">
        <v>1695</v>
      </c>
      <c r="F1674" t="str">
        <f t="shared" si="91"/>
        <v>Clay</v>
      </c>
      <c r="G1674" t="str">
        <f t="shared" si="92"/>
        <v>Nebraska</v>
      </c>
      <c r="H1674">
        <v>6542</v>
      </c>
      <c r="I1674">
        <v>6539</v>
      </c>
      <c r="J1674">
        <v>6541</v>
      </c>
      <c r="K1674">
        <v>6475</v>
      </c>
      <c r="L1674">
        <v>6409</v>
      </c>
      <c r="M1674">
        <v>6374</v>
      </c>
      <c r="N1674">
        <v>6308</v>
      </c>
      <c r="O1674">
        <v>6311</v>
      </c>
      <c r="P1674" s="2">
        <v>6163</v>
      </c>
      <c r="Q1674" s="10" t="s">
        <v>3289</v>
      </c>
    </row>
    <row r="1675" spans="1:17" x14ac:dyDescent="0.2">
      <c r="A1675" t="s">
        <v>6142</v>
      </c>
      <c r="B1675">
        <v>31037</v>
      </c>
      <c r="C1675">
        <v>50</v>
      </c>
      <c r="D1675" t="str">
        <f t="shared" si="90"/>
        <v>05000US31037</v>
      </c>
      <c r="E1675" t="s">
        <v>1696</v>
      </c>
      <c r="F1675" t="str">
        <f t="shared" si="91"/>
        <v>Colfax</v>
      </c>
      <c r="G1675" t="str">
        <f t="shared" si="92"/>
        <v>Nebraska</v>
      </c>
      <c r="H1675">
        <v>10515</v>
      </c>
      <c r="I1675">
        <v>10515</v>
      </c>
      <c r="J1675">
        <v>10536</v>
      </c>
      <c r="K1675">
        <v>10580</v>
      </c>
      <c r="L1675">
        <v>10559</v>
      </c>
      <c r="M1675">
        <v>10424</v>
      </c>
      <c r="N1675">
        <v>10557</v>
      </c>
      <c r="O1675">
        <v>10541</v>
      </c>
      <c r="P1675" s="2">
        <v>10414</v>
      </c>
      <c r="Q1675" s="10" t="s">
        <v>3289</v>
      </c>
    </row>
    <row r="1676" spans="1:17" x14ac:dyDescent="0.2">
      <c r="A1676" t="s">
        <v>6143</v>
      </c>
      <c r="B1676">
        <v>31039</v>
      </c>
      <c r="C1676">
        <v>50</v>
      </c>
      <c r="D1676" t="str">
        <f t="shared" si="90"/>
        <v>05000US31039</v>
      </c>
      <c r="E1676" t="s">
        <v>1697</v>
      </c>
      <c r="F1676" t="str">
        <f t="shared" si="91"/>
        <v>Cuming</v>
      </c>
      <c r="G1676" t="str">
        <f t="shared" si="92"/>
        <v>Nebraska</v>
      </c>
      <c r="H1676">
        <v>9139</v>
      </c>
      <c r="I1676">
        <v>9139</v>
      </c>
      <c r="J1676">
        <v>9155</v>
      </c>
      <c r="K1676">
        <v>9143</v>
      </c>
      <c r="L1676">
        <v>9098</v>
      </c>
      <c r="M1676">
        <v>9008</v>
      </c>
      <c r="N1676">
        <v>9021</v>
      </c>
      <c r="O1676">
        <v>9130</v>
      </c>
      <c r="P1676" s="2">
        <v>9016</v>
      </c>
      <c r="Q1676" s="10" t="s">
        <v>3289</v>
      </c>
    </row>
    <row r="1677" spans="1:17" x14ac:dyDescent="0.2">
      <c r="A1677" t="s">
        <v>6144</v>
      </c>
      <c r="B1677">
        <v>31041</v>
      </c>
      <c r="C1677">
        <v>50</v>
      </c>
      <c r="D1677" t="str">
        <f t="shared" si="90"/>
        <v>05000US31041</v>
      </c>
      <c r="E1677" t="s">
        <v>1698</v>
      </c>
      <c r="F1677" t="str">
        <f t="shared" si="91"/>
        <v>Custer</v>
      </c>
      <c r="G1677" t="str">
        <f t="shared" si="92"/>
        <v>Nebraska</v>
      </c>
      <c r="H1677">
        <v>10939</v>
      </c>
      <c r="I1677">
        <v>10943</v>
      </c>
      <c r="J1677">
        <v>10915</v>
      </c>
      <c r="K1677">
        <v>10869</v>
      </c>
      <c r="L1677">
        <v>10788</v>
      </c>
      <c r="M1677">
        <v>10787</v>
      </c>
      <c r="N1677">
        <v>10735</v>
      </c>
      <c r="O1677">
        <v>10802</v>
      </c>
      <c r="P1677" s="2">
        <v>10807</v>
      </c>
      <c r="Q1677" s="10" t="s">
        <v>3289</v>
      </c>
    </row>
    <row r="1678" spans="1:17" x14ac:dyDescent="0.2">
      <c r="A1678" t="s">
        <v>6145</v>
      </c>
      <c r="B1678">
        <v>31043</v>
      </c>
      <c r="C1678">
        <v>50</v>
      </c>
      <c r="D1678" t="str">
        <f t="shared" si="90"/>
        <v>05000US31043</v>
      </c>
      <c r="E1678" t="s">
        <v>1699</v>
      </c>
      <c r="F1678" t="str">
        <f t="shared" si="91"/>
        <v>Dakota</v>
      </c>
      <c r="G1678" t="str">
        <f t="shared" si="92"/>
        <v>Nebraska</v>
      </c>
      <c r="H1678">
        <v>21006</v>
      </c>
      <c r="I1678">
        <v>21006</v>
      </c>
      <c r="J1678">
        <v>21035</v>
      </c>
      <c r="K1678">
        <v>20841</v>
      </c>
      <c r="L1678">
        <v>20795</v>
      </c>
      <c r="M1678">
        <v>20848</v>
      </c>
      <c r="N1678">
        <v>20666</v>
      </c>
      <c r="O1678">
        <v>20713</v>
      </c>
      <c r="P1678" s="2">
        <v>20465</v>
      </c>
      <c r="Q1678" s="10" t="s">
        <v>3289</v>
      </c>
    </row>
    <row r="1679" spans="1:17" x14ac:dyDescent="0.2">
      <c r="A1679" t="s">
        <v>6146</v>
      </c>
      <c r="B1679">
        <v>31045</v>
      </c>
      <c r="C1679">
        <v>50</v>
      </c>
      <c r="D1679" t="str">
        <f t="shared" si="90"/>
        <v>05000US31045</v>
      </c>
      <c r="E1679" t="s">
        <v>1700</v>
      </c>
      <c r="F1679" t="str">
        <f t="shared" si="91"/>
        <v>Dawes</v>
      </c>
      <c r="G1679" t="str">
        <f t="shared" si="92"/>
        <v>Nebraska</v>
      </c>
      <c r="H1679">
        <v>9182</v>
      </c>
      <c r="I1679">
        <v>9182</v>
      </c>
      <c r="J1679">
        <v>9175</v>
      </c>
      <c r="K1679">
        <v>9232</v>
      </c>
      <c r="L1679">
        <v>9179</v>
      </c>
      <c r="M1679">
        <v>9118</v>
      </c>
      <c r="N1679">
        <v>9092</v>
      </c>
      <c r="O1679">
        <v>9041</v>
      </c>
      <c r="P1679" s="2">
        <v>8979</v>
      </c>
      <c r="Q1679" s="10" t="s">
        <v>3276</v>
      </c>
    </row>
    <row r="1680" spans="1:17" x14ac:dyDescent="0.2">
      <c r="A1680" t="s">
        <v>6147</v>
      </c>
      <c r="B1680">
        <v>31047</v>
      </c>
      <c r="C1680">
        <v>50</v>
      </c>
      <c r="D1680" t="str">
        <f t="shared" si="90"/>
        <v>05000US31047</v>
      </c>
      <c r="E1680" t="s">
        <v>1701</v>
      </c>
      <c r="F1680" t="str">
        <f t="shared" si="91"/>
        <v>Dawson</v>
      </c>
      <c r="G1680" t="str">
        <f t="shared" si="92"/>
        <v>Nebraska</v>
      </c>
      <c r="H1680">
        <v>24326</v>
      </c>
      <c r="I1680">
        <v>24326</v>
      </c>
      <c r="J1680">
        <v>24334</v>
      </c>
      <c r="K1680">
        <v>24303</v>
      </c>
      <c r="L1680">
        <v>24064</v>
      </c>
      <c r="M1680">
        <v>24083</v>
      </c>
      <c r="N1680">
        <v>23990</v>
      </c>
      <c r="O1680">
        <v>23845</v>
      </c>
      <c r="P1680" s="2">
        <v>23640</v>
      </c>
      <c r="Q1680" s="10" t="s">
        <v>3289</v>
      </c>
    </row>
    <row r="1681" spans="1:17" x14ac:dyDescent="0.2">
      <c r="A1681" t="s">
        <v>6148</v>
      </c>
      <c r="B1681">
        <v>31049</v>
      </c>
      <c r="C1681">
        <v>50</v>
      </c>
      <c r="D1681" t="str">
        <f t="shared" si="90"/>
        <v>05000US31049</v>
      </c>
      <c r="E1681" t="s">
        <v>1702</v>
      </c>
      <c r="F1681" t="str">
        <f t="shared" si="91"/>
        <v>Deuel</v>
      </c>
      <c r="G1681" t="str">
        <f t="shared" si="92"/>
        <v>Nebraska</v>
      </c>
      <c r="H1681">
        <v>1941</v>
      </c>
      <c r="I1681">
        <v>1941</v>
      </c>
      <c r="J1681">
        <v>1938</v>
      </c>
      <c r="K1681">
        <v>1969</v>
      </c>
      <c r="L1681">
        <v>1972</v>
      </c>
      <c r="M1681">
        <v>1929</v>
      </c>
      <c r="N1681">
        <v>1935</v>
      </c>
      <c r="O1681">
        <v>1924</v>
      </c>
      <c r="P1681" s="2">
        <v>1873</v>
      </c>
      <c r="Q1681" s="10" t="s">
        <v>3276</v>
      </c>
    </row>
    <row r="1682" spans="1:17" x14ac:dyDescent="0.2">
      <c r="A1682" t="s">
        <v>6149</v>
      </c>
      <c r="B1682">
        <v>31051</v>
      </c>
      <c r="C1682">
        <v>50</v>
      </c>
      <c r="D1682" t="str">
        <f t="shared" si="90"/>
        <v>05000US31051</v>
      </c>
      <c r="E1682" t="s">
        <v>1703</v>
      </c>
      <c r="F1682" t="str">
        <f t="shared" si="91"/>
        <v>Dixon</v>
      </c>
      <c r="G1682" t="str">
        <f t="shared" si="92"/>
        <v>Nebraska</v>
      </c>
      <c r="H1682">
        <v>6000</v>
      </c>
      <c r="I1682">
        <v>6000</v>
      </c>
      <c r="J1682">
        <v>5977</v>
      </c>
      <c r="K1682">
        <v>6013</v>
      </c>
      <c r="L1682">
        <v>5908</v>
      </c>
      <c r="M1682">
        <v>5821</v>
      </c>
      <c r="N1682">
        <v>5767</v>
      </c>
      <c r="O1682">
        <v>5789</v>
      </c>
      <c r="P1682" s="2">
        <v>5762</v>
      </c>
      <c r="Q1682" s="10" t="s">
        <v>3289</v>
      </c>
    </row>
    <row r="1683" spans="1:17" x14ac:dyDescent="0.2">
      <c r="A1683" t="s">
        <v>6150</v>
      </c>
      <c r="B1683">
        <v>31053</v>
      </c>
      <c r="C1683">
        <v>50</v>
      </c>
      <c r="D1683" t="str">
        <f t="shared" si="90"/>
        <v>05000US31053</v>
      </c>
      <c r="E1683" t="s">
        <v>1704</v>
      </c>
      <c r="F1683" t="str">
        <f t="shared" si="91"/>
        <v>Dodge</v>
      </c>
      <c r="G1683" t="str">
        <f t="shared" si="92"/>
        <v>Nebraska</v>
      </c>
      <c r="H1683">
        <v>36691</v>
      </c>
      <c r="I1683">
        <v>36685</v>
      </c>
      <c r="J1683">
        <v>36661</v>
      </c>
      <c r="K1683">
        <v>36954</v>
      </c>
      <c r="L1683">
        <v>36648</v>
      </c>
      <c r="M1683">
        <v>36598</v>
      </c>
      <c r="N1683">
        <v>36714</v>
      </c>
      <c r="O1683">
        <v>36676</v>
      </c>
      <c r="P1683" s="2">
        <v>36757</v>
      </c>
      <c r="Q1683" s="10" t="s">
        <v>3289</v>
      </c>
    </row>
    <row r="1684" spans="1:17" x14ac:dyDescent="0.2">
      <c r="A1684" t="s">
        <v>6151</v>
      </c>
      <c r="B1684">
        <v>31055</v>
      </c>
      <c r="C1684">
        <v>50</v>
      </c>
      <c r="D1684" t="str">
        <f t="shared" si="90"/>
        <v>05000US31055</v>
      </c>
      <c r="E1684" t="s">
        <v>1705</v>
      </c>
      <c r="F1684" t="str">
        <f t="shared" si="91"/>
        <v>Douglas</v>
      </c>
      <c r="G1684" t="str">
        <f t="shared" si="92"/>
        <v>Nebraska</v>
      </c>
      <c r="H1684">
        <v>517110</v>
      </c>
      <c r="I1684">
        <v>517116</v>
      </c>
      <c r="J1684">
        <v>518675</v>
      </c>
      <c r="K1684">
        <v>524557</v>
      </c>
      <c r="L1684">
        <v>531307</v>
      </c>
      <c r="M1684">
        <v>537483</v>
      </c>
      <c r="N1684">
        <v>543312</v>
      </c>
      <c r="O1684">
        <v>549168</v>
      </c>
      <c r="P1684" s="2">
        <v>554995</v>
      </c>
      <c r="Q1684" s="10" t="s">
        <v>3289</v>
      </c>
    </row>
    <row r="1685" spans="1:17" x14ac:dyDescent="0.2">
      <c r="A1685" t="s">
        <v>6152</v>
      </c>
      <c r="B1685">
        <v>31057</v>
      </c>
      <c r="C1685">
        <v>50</v>
      </c>
      <c r="D1685" t="str">
        <f t="shared" si="90"/>
        <v>05000US31057</v>
      </c>
      <c r="E1685" t="s">
        <v>1706</v>
      </c>
      <c r="F1685" t="str">
        <f t="shared" si="91"/>
        <v>Dundy</v>
      </c>
      <c r="G1685" t="str">
        <f t="shared" si="92"/>
        <v>Nebraska</v>
      </c>
      <c r="H1685">
        <v>2008</v>
      </c>
      <c r="I1685">
        <v>2008</v>
      </c>
      <c r="J1685">
        <v>2008</v>
      </c>
      <c r="K1685">
        <v>1980</v>
      </c>
      <c r="L1685">
        <v>1994</v>
      </c>
      <c r="M1685">
        <v>1974</v>
      </c>
      <c r="N1685">
        <v>1884</v>
      </c>
      <c r="O1685">
        <v>1800</v>
      </c>
      <c r="P1685" s="2">
        <v>1831</v>
      </c>
      <c r="Q1685" s="10" t="s">
        <v>3289</v>
      </c>
    </row>
    <row r="1686" spans="1:17" x14ac:dyDescent="0.2">
      <c r="A1686" t="s">
        <v>6153</v>
      </c>
      <c r="B1686">
        <v>31059</v>
      </c>
      <c r="C1686">
        <v>50</v>
      </c>
      <c r="D1686" t="str">
        <f t="shared" si="90"/>
        <v>05000US31059</v>
      </c>
      <c r="E1686" t="s">
        <v>1707</v>
      </c>
      <c r="F1686" t="str">
        <f t="shared" si="91"/>
        <v>Fillmore</v>
      </c>
      <c r="G1686" t="str">
        <f t="shared" si="92"/>
        <v>Nebraska</v>
      </c>
      <c r="H1686">
        <v>5890</v>
      </c>
      <c r="I1686">
        <v>5890</v>
      </c>
      <c r="J1686">
        <v>5876</v>
      </c>
      <c r="K1686">
        <v>5836</v>
      </c>
      <c r="L1686">
        <v>5731</v>
      </c>
      <c r="M1686">
        <v>5664</v>
      </c>
      <c r="N1686">
        <v>5638</v>
      </c>
      <c r="O1686">
        <v>5628</v>
      </c>
      <c r="P1686" s="2">
        <v>5720</v>
      </c>
      <c r="Q1686" s="10" t="s">
        <v>3289</v>
      </c>
    </row>
    <row r="1687" spans="1:17" x14ac:dyDescent="0.2">
      <c r="A1687" t="s">
        <v>6154</v>
      </c>
      <c r="B1687">
        <v>31061</v>
      </c>
      <c r="C1687">
        <v>50</v>
      </c>
      <c r="D1687" t="str">
        <f t="shared" si="90"/>
        <v>05000US31061</v>
      </c>
      <c r="E1687" t="s">
        <v>1708</v>
      </c>
      <c r="F1687" t="str">
        <f t="shared" si="91"/>
        <v>Franklin</v>
      </c>
      <c r="G1687" t="str">
        <f t="shared" si="92"/>
        <v>Nebraska</v>
      </c>
      <c r="H1687">
        <v>3225</v>
      </c>
      <c r="I1687">
        <v>3225</v>
      </c>
      <c r="J1687">
        <v>3232</v>
      </c>
      <c r="K1687">
        <v>3215</v>
      </c>
      <c r="L1687">
        <v>3189</v>
      </c>
      <c r="M1687">
        <v>3086</v>
      </c>
      <c r="N1687">
        <v>3075</v>
      </c>
      <c r="O1687">
        <v>3015</v>
      </c>
      <c r="P1687" s="2">
        <v>3014</v>
      </c>
      <c r="Q1687" s="10" t="s">
        <v>3289</v>
      </c>
    </row>
    <row r="1688" spans="1:17" x14ac:dyDescent="0.2">
      <c r="A1688" t="s">
        <v>6155</v>
      </c>
      <c r="B1688">
        <v>31063</v>
      </c>
      <c r="C1688">
        <v>50</v>
      </c>
      <c r="D1688" t="str">
        <f t="shared" si="90"/>
        <v>05000US31063</v>
      </c>
      <c r="E1688" t="s">
        <v>1709</v>
      </c>
      <c r="F1688" t="str">
        <f t="shared" si="91"/>
        <v>Frontier</v>
      </c>
      <c r="G1688" t="str">
        <f t="shared" si="92"/>
        <v>Nebraska</v>
      </c>
      <c r="H1688">
        <v>2756</v>
      </c>
      <c r="I1688">
        <v>2756</v>
      </c>
      <c r="J1688">
        <v>2756</v>
      </c>
      <c r="K1688">
        <v>2732</v>
      </c>
      <c r="L1688">
        <v>2735</v>
      </c>
      <c r="M1688">
        <v>2716</v>
      </c>
      <c r="N1688">
        <v>2710</v>
      </c>
      <c r="O1688">
        <v>2617</v>
      </c>
      <c r="P1688" s="2">
        <v>2621</v>
      </c>
      <c r="Q1688" s="10" t="s">
        <v>3289</v>
      </c>
    </row>
    <row r="1689" spans="1:17" x14ac:dyDescent="0.2">
      <c r="A1689" t="s">
        <v>6156</v>
      </c>
      <c r="B1689">
        <v>31065</v>
      </c>
      <c r="C1689">
        <v>50</v>
      </c>
      <c r="D1689" t="str">
        <f t="shared" si="90"/>
        <v>05000US31065</v>
      </c>
      <c r="E1689" t="s">
        <v>1710</v>
      </c>
      <c r="F1689" t="str">
        <f t="shared" si="91"/>
        <v>Furnas</v>
      </c>
      <c r="G1689" t="str">
        <f t="shared" si="92"/>
        <v>Nebraska</v>
      </c>
      <c r="H1689">
        <v>4959</v>
      </c>
      <c r="I1689">
        <v>4959</v>
      </c>
      <c r="J1689">
        <v>4952</v>
      </c>
      <c r="K1689">
        <v>4932</v>
      </c>
      <c r="L1689">
        <v>4899</v>
      </c>
      <c r="M1689">
        <v>4845</v>
      </c>
      <c r="N1689">
        <v>4870</v>
      </c>
      <c r="O1689">
        <v>4849</v>
      </c>
      <c r="P1689" s="2">
        <v>4787</v>
      </c>
      <c r="Q1689" s="10" t="s">
        <v>3289</v>
      </c>
    </row>
    <row r="1690" spans="1:17" x14ac:dyDescent="0.2">
      <c r="A1690" t="s">
        <v>6157</v>
      </c>
      <c r="B1690">
        <v>31067</v>
      </c>
      <c r="C1690">
        <v>50</v>
      </c>
      <c r="D1690" t="str">
        <f t="shared" si="90"/>
        <v>05000US31067</v>
      </c>
      <c r="E1690" t="s">
        <v>1711</v>
      </c>
      <c r="F1690" t="str">
        <f t="shared" si="91"/>
        <v>Gage</v>
      </c>
      <c r="G1690" t="str">
        <f t="shared" si="92"/>
        <v>Nebraska</v>
      </c>
      <c r="H1690">
        <v>22311</v>
      </c>
      <c r="I1690">
        <v>22311</v>
      </c>
      <c r="J1690">
        <v>22296</v>
      </c>
      <c r="K1690">
        <v>21953</v>
      </c>
      <c r="L1690">
        <v>21745</v>
      </c>
      <c r="M1690">
        <v>21818</v>
      </c>
      <c r="N1690">
        <v>21666</v>
      </c>
      <c r="O1690">
        <v>21863</v>
      </c>
      <c r="P1690" s="2">
        <v>21799</v>
      </c>
      <c r="Q1690" s="10" t="s">
        <v>3289</v>
      </c>
    </row>
    <row r="1691" spans="1:17" x14ac:dyDescent="0.2">
      <c r="A1691" t="s">
        <v>6158</v>
      </c>
      <c r="B1691">
        <v>31069</v>
      </c>
      <c r="C1691">
        <v>50</v>
      </c>
      <c r="D1691" t="str">
        <f t="shared" si="90"/>
        <v>05000US31069</v>
      </c>
      <c r="E1691" t="s">
        <v>1712</v>
      </c>
      <c r="F1691" t="str">
        <f t="shared" si="91"/>
        <v>Garden</v>
      </c>
      <c r="G1691" t="str">
        <f t="shared" si="92"/>
        <v>Nebraska</v>
      </c>
      <c r="H1691">
        <v>2057</v>
      </c>
      <c r="I1691">
        <v>2057</v>
      </c>
      <c r="J1691">
        <v>2080</v>
      </c>
      <c r="K1691">
        <v>2050</v>
      </c>
      <c r="L1691">
        <v>1969</v>
      </c>
      <c r="M1691">
        <v>1909</v>
      </c>
      <c r="N1691">
        <v>1913</v>
      </c>
      <c r="O1691">
        <v>1927</v>
      </c>
      <c r="P1691" s="2">
        <v>1930</v>
      </c>
      <c r="Q1691" s="10" t="s">
        <v>3276</v>
      </c>
    </row>
    <row r="1692" spans="1:17" x14ac:dyDescent="0.2">
      <c r="A1692" t="s">
        <v>6159</v>
      </c>
      <c r="B1692">
        <v>31071</v>
      </c>
      <c r="C1692">
        <v>50</v>
      </c>
      <c r="D1692" t="str">
        <f t="shared" si="90"/>
        <v>05000US31071</v>
      </c>
      <c r="E1692" t="s">
        <v>1713</v>
      </c>
      <c r="F1692" t="str">
        <f t="shared" si="91"/>
        <v>Garfield</v>
      </c>
      <c r="G1692" t="str">
        <f t="shared" si="92"/>
        <v>Nebraska</v>
      </c>
      <c r="H1692">
        <v>2049</v>
      </c>
      <c r="I1692">
        <v>2049</v>
      </c>
      <c r="J1692">
        <v>2041</v>
      </c>
      <c r="K1692">
        <v>1989</v>
      </c>
      <c r="L1692">
        <v>1984</v>
      </c>
      <c r="M1692">
        <v>2014</v>
      </c>
      <c r="N1692">
        <v>1987</v>
      </c>
      <c r="O1692">
        <v>2021</v>
      </c>
      <c r="P1692" s="2">
        <v>2011</v>
      </c>
      <c r="Q1692" s="10" t="s">
        <v>3289</v>
      </c>
    </row>
    <row r="1693" spans="1:17" x14ac:dyDescent="0.2">
      <c r="A1693" t="s">
        <v>6160</v>
      </c>
      <c r="B1693">
        <v>31073</v>
      </c>
      <c r="C1693">
        <v>50</v>
      </c>
      <c r="D1693" t="str">
        <f t="shared" si="90"/>
        <v>05000US31073</v>
      </c>
      <c r="E1693" t="s">
        <v>1714</v>
      </c>
      <c r="F1693" t="str">
        <f t="shared" si="91"/>
        <v>Gosper</v>
      </c>
      <c r="G1693" t="str">
        <f t="shared" si="92"/>
        <v>Nebraska</v>
      </c>
      <c r="H1693">
        <v>2044</v>
      </c>
      <c r="I1693">
        <v>2044</v>
      </c>
      <c r="J1693">
        <v>2045</v>
      </c>
      <c r="K1693">
        <v>1950</v>
      </c>
      <c r="L1693">
        <v>2032</v>
      </c>
      <c r="M1693">
        <v>1961</v>
      </c>
      <c r="N1693">
        <v>1952</v>
      </c>
      <c r="O1693">
        <v>1968</v>
      </c>
      <c r="P1693" s="2">
        <v>1971</v>
      </c>
      <c r="Q1693" s="10" t="s">
        <v>3289</v>
      </c>
    </row>
    <row r="1694" spans="1:17" x14ac:dyDescent="0.2">
      <c r="A1694" t="s">
        <v>6161</v>
      </c>
      <c r="B1694">
        <v>31075</v>
      </c>
      <c r="C1694">
        <v>50</v>
      </c>
      <c r="D1694" t="str">
        <f t="shared" si="90"/>
        <v>05000US31075</v>
      </c>
      <c r="E1694" t="s">
        <v>1715</v>
      </c>
      <c r="F1694" t="str">
        <f t="shared" si="91"/>
        <v>Grant</v>
      </c>
      <c r="G1694" t="str">
        <f t="shared" si="92"/>
        <v>Nebraska</v>
      </c>
      <c r="H1694">
        <v>614</v>
      </c>
      <c r="I1694">
        <v>614</v>
      </c>
      <c r="J1694">
        <v>613</v>
      </c>
      <c r="K1694">
        <v>631</v>
      </c>
      <c r="L1694">
        <v>616</v>
      </c>
      <c r="M1694">
        <v>621</v>
      </c>
      <c r="N1694">
        <v>617</v>
      </c>
      <c r="O1694">
        <v>637</v>
      </c>
      <c r="P1694" s="2">
        <v>641</v>
      </c>
      <c r="Q1694" s="10" t="s">
        <v>3276</v>
      </c>
    </row>
    <row r="1695" spans="1:17" x14ac:dyDescent="0.2">
      <c r="A1695" t="s">
        <v>6162</v>
      </c>
      <c r="B1695">
        <v>31077</v>
      </c>
      <c r="C1695">
        <v>50</v>
      </c>
      <c r="D1695" t="str">
        <f t="shared" si="90"/>
        <v>05000US31077</v>
      </c>
      <c r="E1695" t="s">
        <v>1716</v>
      </c>
      <c r="F1695" t="str">
        <f t="shared" si="91"/>
        <v>Greeley</v>
      </c>
      <c r="G1695" t="str">
        <f t="shared" si="92"/>
        <v>Nebraska</v>
      </c>
      <c r="H1695">
        <v>2538</v>
      </c>
      <c r="I1695">
        <v>2538</v>
      </c>
      <c r="J1695">
        <v>2541</v>
      </c>
      <c r="K1695">
        <v>2532</v>
      </c>
      <c r="L1695">
        <v>2455</v>
      </c>
      <c r="M1695">
        <v>2477</v>
      </c>
      <c r="N1695">
        <v>2475</v>
      </c>
      <c r="O1695">
        <v>2431</v>
      </c>
      <c r="P1695" s="2">
        <v>2399</v>
      </c>
      <c r="Q1695" s="10" t="s">
        <v>3289</v>
      </c>
    </row>
    <row r="1696" spans="1:17" x14ac:dyDescent="0.2">
      <c r="A1696" t="s">
        <v>6163</v>
      </c>
      <c r="B1696">
        <v>31079</v>
      </c>
      <c r="C1696">
        <v>50</v>
      </c>
      <c r="D1696" t="str">
        <f t="shared" si="90"/>
        <v>05000US31079</v>
      </c>
      <c r="E1696" t="s">
        <v>1717</v>
      </c>
      <c r="F1696" t="str">
        <f t="shared" si="91"/>
        <v>Hall</v>
      </c>
      <c r="G1696" t="str">
        <f t="shared" si="92"/>
        <v>Nebraska</v>
      </c>
      <c r="H1696">
        <v>58607</v>
      </c>
      <c r="I1696">
        <v>58607</v>
      </c>
      <c r="J1696">
        <v>58817</v>
      </c>
      <c r="K1696">
        <v>59587</v>
      </c>
      <c r="L1696">
        <v>60301</v>
      </c>
      <c r="M1696">
        <v>60752</v>
      </c>
      <c r="N1696">
        <v>61346</v>
      </c>
      <c r="O1696">
        <v>61422</v>
      </c>
      <c r="P1696" s="2">
        <v>61705</v>
      </c>
      <c r="Q1696" s="10" t="s">
        <v>3289</v>
      </c>
    </row>
    <row r="1697" spans="1:20" x14ac:dyDescent="0.2">
      <c r="A1697" t="s">
        <v>6164</v>
      </c>
      <c r="B1697">
        <v>31081</v>
      </c>
      <c r="C1697">
        <v>50</v>
      </c>
      <c r="D1697" t="str">
        <f t="shared" si="90"/>
        <v>05000US31081</v>
      </c>
      <c r="E1697" t="s">
        <v>1718</v>
      </c>
      <c r="F1697" t="str">
        <f t="shared" si="91"/>
        <v>Hamilton</v>
      </c>
      <c r="G1697" t="str">
        <f t="shared" si="92"/>
        <v>Nebraska</v>
      </c>
      <c r="H1697">
        <v>9124</v>
      </c>
      <c r="I1697">
        <v>9114</v>
      </c>
      <c r="J1697">
        <v>9122</v>
      </c>
      <c r="K1697">
        <v>9074</v>
      </c>
      <c r="L1697">
        <v>9023</v>
      </c>
      <c r="M1697">
        <v>9100</v>
      </c>
      <c r="N1697">
        <v>9102</v>
      </c>
      <c r="O1697">
        <v>9179</v>
      </c>
      <c r="P1697" s="2">
        <v>9186</v>
      </c>
      <c r="Q1697" s="10" t="s">
        <v>3289</v>
      </c>
      <c r="S1697" s="3"/>
      <c r="T1697" s="2"/>
    </row>
    <row r="1698" spans="1:20" x14ac:dyDescent="0.2">
      <c r="A1698" t="s">
        <v>6165</v>
      </c>
      <c r="B1698">
        <v>31083</v>
      </c>
      <c r="C1698">
        <v>50</v>
      </c>
      <c r="D1698" t="str">
        <f t="shared" si="90"/>
        <v>05000US31083</v>
      </c>
      <c r="E1698" t="s">
        <v>1719</v>
      </c>
      <c r="F1698" t="str">
        <f t="shared" si="91"/>
        <v>Harlan</v>
      </c>
      <c r="G1698" t="str">
        <f t="shared" si="92"/>
        <v>Nebraska</v>
      </c>
      <c r="H1698">
        <v>3423</v>
      </c>
      <c r="I1698">
        <v>3423</v>
      </c>
      <c r="J1698">
        <v>3417</v>
      </c>
      <c r="K1698">
        <v>3443</v>
      </c>
      <c r="L1698">
        <v>3419</v>
      </c>
      <c r="M1698">
        <v>3506</v>
      </c>
      <c r="N1698">
        <v>3479</v>
      </c>
      <c r="O1698">
        <v>3447</v>
      </c>
      <c r="P1698" s="2">
        <v>3473</v>
      </c>
      <c r="Q1698" s="10" t="s">
        <v>3289</v>
      </c>
    </row>
    <row r="1699" spans="1:20" x14ac:dyDescent="0.2">
      <c r="A1699" t="s">
        <v>6166</v>
      </c>
      <c r="B1699">
        <v>31085</v>
      </c>
      <c r="C1699">
        <v>50</v>
      </c>
      <c r="D1699" t="str">
        <f t="shared" si="90"/>
        <v>05000US31085</v>
      </c>
      <c r="E1699" t="s">
        <v>1720</v>
      </c>
      <c r="F1699" t="str">
        <f t="shared" si="91"/>
        <v>Hayes</v>
      </c>
      <c r="G1699" t="str">
        <f t="shared" si="92"/>
        <v>Nebraska</v>
      </c>
      <c r="H1699">
        <v>967</v>
      </c>
      <c r="I1699">
        <v>960</v>
      </c>
      <c r="J1699">
        <v>954</v>
      </c>
      <c r="K1699">
        <v>978</v>
      </c>
      <c r="L1699">
        <v>942</v>
      </c>
      <c r="M1699">
        <v>966</v>
      </c>
      <c r="N1699">
        <v>928</v>
      </c>
      <c r="O1699">
        <v>927</v>
      </c>
      <c r="P1699" s="2">
        <v>897</v>
      </c>
      <c r="Q1699" s="10" t="s">
        <v>3289</v>
      </c>
    </row>
    <row r="1700" spans="1:20" x14ac:dyDescent="0.2">
      <c r="A1700" t="s">
        <v>6167</v>
      </c>
      <c r="B1700">
        <v>31087</v>
      </c>
      <c r="C1700">
        <v>50</v>
      </c>
      <c r="D1700" t="str">
        <f t="shared" si="90"/>
        <v>05000US31087</v>
      </c>
      <c r="E1700" t="s">
        <v>1721</v>
      </c>
      <c r="F1700" t="str">
        <f t="shared" si="91"/>
        <v>Hitchcock</v>
      </c>
      <c r="G1700" t="str">
        <f t="shared" si="92"/>
        <v>Nebraska</v>
      </c>
      <c r="H1700">
        <v>2908</v>
      </c>
      <c r="I1700">
        <v>2908</v>
      </c>
      <c r="J1700">
        <v>2895</v>
      </c>
      <c r="K1700">
        <v>2871</v>
      </c>
      <c r="L1700">
        <v>2883</v>
      </c>
      <c r="M1700">
        <v>2864</v>
      </c>
      <c r="N1700">
        <v>2878</v>
      </c>
      <c r="O1700">
        <v>2882</v>
      </c>
      <c r="P1700" s="2">
        <v>2825</v>
      </c>
      <c r="Q1700" s="10" t="s">
        <v>3289</v>
      </c>
    </row>
    <row r="1701" spans="1:20" x14ac:dyDescent="0.2">
      <c r="A1701" t="s">
        <v>6168</v>
      </c>
      <c r="B1701">
        <v>31089</v>
      </c>
      <c r="C1701">
        <v>50</v>
      </c>
      <c r="D1701" t="str">
        <f t="shared" si="90"/>
        <v>05000US31089</v>
      </c>
      <c r="E1701" t="s">
        <v>1722</v>
      </c>
      <c r="F1701" t="str">
        <f t="shared" si="91"/>
        <v>Holt</v>
      </c>
      <c r="G1701" t="str">
        <f t="shared" si="92"/>
        <v>Nebraska</v>
      </c>
      <c r="H1701">
        <v>10435</v>
      </c>
      <c r="I1701">
        <v>10435</v>
      </c>
      <c r="J1701">
        <v>10449</v>
      </c>
      <c r="K1701">
        <v>10461</v>
      </c>
      <c r="L1701">
        <v>10404</v>
      </c>
      <c r="M1701">
        <v>10436</v>
      </c>
      <c r="N1701">
        <v>10401</v>
      </c>
      <c r="O1701">
        <v>10308</v>
      </c>
      <c r="P1701" s="2">
        <v>10250</v>
      </c>
      <c r="Q1701" s="10" t="s">
        <v>3276</v>
      </c>
    </row>
    <row r="1702" spans="1:20" x14ac:dyDescent="0.2">
      <c r="A1702" t="s">
        <v>6169</v>
      </c>
      <c r="B1702">
        <v>31091</v>
      </c>
      <c r="C1702">
        <v>50</v>
      </c>
      <c r="D1702" t="str">
        <f t="shared" si="90"/>
        <v>05000US31091</v>
      </c>
      <c r="E1702" t="s">
        <v>1723</v>
      </c>
      <c r="F1702" t="str">
        <f t="shared" si="91"/>
        <v>Hooker</v>
      </c>
      <c r="G1702" t="str">
        <f t="shared" si="92"/>
        <v>Nebraska</v>
      </c>
      <c r="H1702">
        <v>736</v>
      </c>
      <c r="I1702">
        <v>736</v>
      </c>
      <c r="J1702">
        <v>735</v>
      </c>
      <c r="K1702">
        <v>742</v>
      </c>
      <c r="L1702">
        <v>712</v>
      </c>
      <c r="M1702">
        <v>730</v>
      </c>
      <c r="N1702">
        <v>727</v>
      </c>
      <c r="O1702">
        <v>733</v>
      </c>
      <c r="P1702" s="2">
        <v>708</v>
      </c>
      <c r="Q1702" s="10" t="s">
        <v>3276</v>
      </c>
    </row>
    <row r="1703" spans="1:20" x14ac:dyDescent="0.2">
      <c r="A1703" t="s">
        <v>6170</v>
      </c>
      <c r="B1703">
        <v>31093</v>
      </c>
      <c r="C1703">
        <v>50</v>
      </c>
      <c r="D1703" t="str">
        <f t="shared" si="90"/>
        <v>05000US31093</v>
      </c>
      <c r="E1703" t="s">
        <v>1724</v>
      </c>
      <c r="F1703" t="str">
        <f t="shared" si="91"/>
        <v>Howard</v>
      </c>
      <c r="G1703" t="str">
        <f t="shared" si="92"/>
        <v>Nebraska</v>
      </c>
      <c r="H1703">
        <v>6274</v>
      </c>
      <c r="I1703">
        <v>6274</v>
      </c>
      <c r="J1703">
        <v>6268</v>
      </c>
      <c r="K1703">
        <v>6303</v>
      </c>
      <c r="L1703">
        <v>6302</v>
      </c>
      <c r="M1703">
        <v>6346</v>
      </c>
      <c r="N1703">
        <v>6357</v>
      </c>
      <c r="O1703">
        <v>6392</v>
      </c>
      <c r="P1703" s="2">
        <v>6429</v>
      </c>
      <c r="Q1703" s="10" t="s">
        <v>3289</v>
      </c>
    </row>
    <row r="1704" spans="1:20" x14ac:dyDescent="0.2">
      <c r="A1704" t="s">
        <v>6171</v>
      </c>
      <c r="B1704">
        <v>31095</v>
      </c>
      <c r="C1704">
        <v>50</v>
      </c>
      <c r="D1704" t="str">
        <f t="shared" si="90"/>
        <v>05000US31095</v>
      </c>
      <c r="E1704" t="s">
        <v>1725</v>
      </c>
      <c r="F1704" t="str">
        <f t="shared" si="91"/>
        <v>Jefferson</v>
      </c>
      <c r="G1704" t="str">
        <f t="shared" si="92"/>
        <v>Nebraska</v>
      </c>
      <c r="H1704">
        <v>7547</v>
      </c>
      <c r="I1704">
        <v>7547</v>
      </c>
      <c r="J1704">
        <v>7516</v>
      </c>
      <c r="K1704">
        <v>7542</v>
      </c>
      <c r="L1704">
        <v>7533</v>
      </c>
      <c r="M1704">
        <v>7518</v>
      </c>
      <c r="N1704">
        <v>7301</v>
      </c>
      <c r="O1704">
        <v>7243</v>
      </c>
      <c r="P1704" s="2">
        <v>7177</v>
      </c>
      <c r="Q1704" s="10" t="s">
        <v>3289</v>
      </c>
    </row>
    <row r="1705" spans="1:20" x14ac:dyDescent="0.2">
      <c r="A1705" t="s">
        <v>6172</v>
      </c>
      <c r="B1705">
        <v>31097</v>
      </c>
      <c r="C1705">
        <v>50</v>
      </c>
      <c r="D1705" t="str">
        <f t="shared" si="90"/>
        <v>05000US31097</v>
      </c>
      <c r="E1705" t="s">
        <v>1726</v>
      </c>
      <c r="F1705" t="str">
        <f t="shared" si="91"/>
        <v>Johnson</v>
      </c>
      <c r="G1705" t="str">
        <f t="shared" si="92"/>
        <v>Nebraska</v>
      </c>
      <c r="H1705">
        <v>5217</v>
      </c>
      <c r="I1705">
        <v>5217</v>
      </c>
      <c r="J1705">
        <v>5221</v>
      </c>
      <c r="K1705">
        <v>5199</v>
      </c>
      <c r="L1705">
        <v>5169</v>
      </c>
      <c r="M1705">
        <v>5133</v>
      </c>
      <c r="N1705">
        <v>5174</v>
      </c>
      <c r="O1705">
        <v>5187</v>
      </c>
      <c r="P1705" s="2">
        <v>5171</v>
      </c>
      <c r="Q1705" s="10" t="s">
        <v>3289</v>
      </c>
    </row>
    <row r="1706" spans="1:20" x14ac:dyDescent="0.2">
      <c r="A1706" t="s">
        <v>6173</v>
      </c>
      <c r="B1706">
        <v>31099</v>
      </c>
      <c r="C1706">
        <v>50</v>
      </c>
      <c r="D1706" t="str">
        <f t="shared" si="90"/>
        <v>05000US31099</v>
      </c>
      <c r="E1706" t="s">
        <v>1727</v>
      </c>
      <c r="F1706" t="str">
        <f t="shared" si="91"/>
        <v>Kearney</v>
      </c>
      <c r="G1706" t="str">
        <f t="shared" si="92"/>
        <v>Nebraska</v>
      </c>
      <c r="H1706">
        <v>6489</v>
      </c>
      <c r="I1706">
        <v>6489</v>
      </c>
      <c r="J1706">
        <v>6484</v>
      </c>
      <c r="K1706">
        <v>6559</v>
      </c>
      <c r="L1706">
        <v>6518</v>
      </c>
      <c r="M1706">
        <v>6499</v>
      </c>
      <c r="N1706">
        <v>6591</v>
      </c>
      <c r="O1706">
        <v>6580</v>
      </c>
      <c r="P1706" s="2">
        <v>6552</v>
      </c>
      <c r="Q1706" s="10" t="s">
        <v>3289</v>
      </c>
    </row>
    <row r="1707" spans="1:20" x14ac:dyDescent="0.2">
      <c r="A1707" t="s">
        <v>6174</v>
      </c>
      <c r="B1707">
        <v>31101</v>
      </c>
      <c r="C1707">
        <v>50</v>
      </c>
      <c r="D1707" t="str">
        <f t="shared" si="90"/>
        <v>05000US31101</v>
      </c>
      <c r="E1707" t="s">
        <v>1728</v>
      </c>
      <c r="F1707" t="str">
        <f t="shared" si="91"/>
        <v>Keith</v>
      </c>
      <c r="G1707" t="str">
        <f t="shared" si="92"/>
        <v>Nebraska</v>
      </c>
      <c r="H1707">
        <v>8368</v>
      </c>
      <c r="I1707">
        <v>8368</v>
      </c>
      <c r="J1707">
        <v>8365</v>
      </c>
      <c r="K1707">
        <v>8223</v>
      </c>
      <c r="L1707">
        <v>8210</v>
      </c>
      <c r="M1707">
        <v>8121</v>
      </c>
      <c r="N1707">
        <v>8105</v>
      </c>
      <c r="O1707">
        <v>8062</v>
      </c>
      <c r="P1707" s="2">
        <v>8018</v>
      </c>
      <c r="Q1707" s="10" t="s">
        <v>3276</v>
      </c>
    </row>
    <row r="1708" spans="1:20" x14ac:dyDescent="0.2">
      <c r="A1708" t="s">
        <v>6175</v>
      </c>
      <c r="B1708">
        <v>31103</v>
      </c>
      <c r="C1708">
        <v>50</v>
      </c>
      <c r="D1708" t="str">
        <f t="shared" si="90"/>
        <v>05000US31103</v>
      </c>
      <c r="E1708" t="s">
        <v>1729</v>
      </c>
      <c r="F1708" t="str">
        <f t="shared" si="91"/>
        <v>Keya Paha</v>
      </c>
      <c r="G1708" t="str">
        <f t="shared" si="92"/>
        <v>Nebraska</v>
      </c>
      <c r="H1708">
        <v>824</v>
      </c>
      <c r="I1708">
        <v>824</v>
      </c>
      <c r="J1708">
        <v>821</v>
      </c>
      <c r="K1708">
        <v>824</v>
      </c>
      <c r="L1708">
        <v>798</v>
      </c>
      <c r="M1708">
        <v>798</v>
      </c>
      <c r="N1708">
        <v>802</v>
      </c>
      <c r="O1708">
        <v>803</v>
      </c>
      <c r="P1708" s="2">
        <v>791</v>
      </c>
      <c r="Q1708" s="10" t="s">
        <v>3276</v>
      </c>
    </row>
    <row r="1709" spans="1:20" x14ac:dyDescent="0.2">
      <c r="A1709" t="s">
        <v>6176</v>
      </c>
      <c r="B1709">
        <v>31105</v>
      </c>
      <c r="C1709">
        <v>50</v>
      </c>
      <c r="D1709" t="str">
        <f t="shared" si="90"/>
        <v>05000US31105</v>
      </c>
      <c r="E1709" t="s">
        <v>1730</v>
      </c>
      <c r="F1709" t="str">
        <f t="shared" si="91"/>
        <v>Kimball</v>
      </c>
      <c r="G1709" t="str">
        <f t="shared" si="92"/>
        <v>Nebraska</v>
      </c>
      <c r="H1709">
        <v>3821</v>
      </c>
      <c r="I1709">
        <v>3821</v>
      </c>
      <c r="J1709">
        <v>3820</v>
      </c>
      <c r="K1709">
        <v>3786</v>
      </c>
      <c r="L1709">
        <v>3779</v>
      </c>
      <c r="M1709">
        <v>3677</v>
      </c>
      <c r="N1709">
        <v>3709</v>
      </c>
      <c r="O1709">
        <v>3719</v>
      </c>
      <c r="P1709" s="2">
        <v>3679</v>
      </c>
      <c r="Q1709" s="10" t="s">
        <v>3276</v>
      </c>
    </row>
    <row r="1710" spans="1:20" x14ac:dyDescent="0.2">
      <c r="A1710" t="s">
        <v>6177</v>
      </c>
      <c r="B1710">
        <v>31107</v>
      </c>
      <c r="C1710">
        <v>50</v>
      </c>
      <c r="D1710" t="str">
        <f t="shared" si="90"/>
        <v>05000US31107</v>
      </c>
      <c r="E1710" t="s">
        <v>1731</v>
      </c>
      <c r="F1710" t="str">
        <f t="shared" si="91"/>
        <v>Knox</v>
      </c>
      <c r="G1710" t="str">
        <f t="shared" si="92"/>
        <v>Nebraska</v>
      </c>
      <c r="H1710">
        <v>8701</v>
      </c>
      <c r="I1710">
        <v>8701</v>
      </c>
      <c r="J1710">
        <v>8676</v>
      </c>
      <c r="K1710">
        <v>8592</v>
      </c>
      <c r="L1710">
        <v>8592</v>
      </c>
      <c r="M1710">
        <v>8570</v>
      </c>
      <c r="N1710">
        <v>8496</v>
      </c>
      <c r="O1710">
        <v>8526</v>
      </c>
      <c r="P1710" s="2">
        <v>8571</v>
      </c>
      <c r="Q1710" s="10" t="s">
        <v>3289</v>
      </c>
    </row>
    <row r="1711" spans="1:20" x14ac:dyDescent="0.2">
      <c r="A1711" t="s">
        <v>6178</v>
      </c>
      <c r="B1711">
        <v>31109</v>
      </c>
      <c r="C1711">
        <v>50</v>
      </c>
      <c r="D1711" t="str">
        <f t="shared" si="90"/>
        <v>05000US31109</v>
      </c>
      <c r="E1711" t="s">
        <v>1732</v>
      </c>
      <c r="F1711" t="str">
        <f t="shared" si="91"/>
        <v>Lancaster</v>
      </c>
      <c r="G1711" t="str">
        <f t="shared" si="92"/>
        <v>Nebraska</v>
      </c>
      <c r="H1711">
        <v>285407</v>
      </c>
      <c r="I1711">
        <v>285407</v>
      </c>
      <c r="J1711">
        <v>286195</v>
      </c>
      <c r="K1711">
        <v>289945</v>
      </c>
      <c r="L1711">
        <v>293606</v>
      </c>
      <c r="M1711">
        <v>297489</v>
      </c>
      <c r="N1711">
        <v>302097</v>
      </c>
      <c r="O1711">
        <v>305705</v>
      </c>
      <c r="P1711" s="2">
        <v>309637</v>
      </c>
      <c r="Q1711" s="10" t="s">
        <v>3289</v>
      </c>
    </row>
    <row r="1712" spans="1:20" x14ac:dyDescent="0.2">
      <c r="A1712" t="s">
        <v>6179</v>
      </c>
      <c r="B1712">
        <v>31111</v>
      </c>
      <c r="C1712">
        <v>50</v>
      </c>
      <c r="D1712" t="str">
        <f t="shared" si="90"/>
        <v>05000US31111</v>
      </c>
      <c r="E1712" t="s">
        <v>1733</v>
      </c>
      <c r="F1712" t="str">
        <f t="shared" si="91"/>
        <v>Lincoln</v>
      </c>
      <c r="G1712" t="str">
        <f t="shared" si="92"/>
        <v>Nebraska</v>
      </c>
      <c r="H1712">
        <v>36288</v>
      </c>
      <c r="I1712">
        <v>36288</v>
      </c>
      <c r="J1712">
        <v>36262</v>
      </c>
      <c r="K1712">
        <v>36046</v>
      </c>
      <c r="L1712">
        <v>36000</v>
      </c>
      <c r="M1712">
        <v>36024</v>
      </c>
      <c r="N1712">
        <v>35694</v>
      </c>
      <c r="O1712">
        <v>35618</v>
      </c>
      <c r="P1712" s="2">
        <v>35550</v>
      </c>
      <c r="Q1712" s="10" t="s">
        <v>3276</v>
      </c>
    </row>
    <row r="1713" spans="1:17" x14ac:dyDescent="0.2">
      <c r="A1713" t="s">
        <v>6180</v>
      </c>
      <c r="B1713">
        <v>31113</v>
      </c>
      <c r="C1713">
        <v>50</v>
      </c>
      <c r="D1713" t="str">
        <f t="shared" si="90"/>
        <v>05000US31113</v>
      </c>
      <c r="E1713" t="s">
        <v>1734</v>
      </c>
      <c r="F1713" t="str">
        <f t="shared" si="91"/>
        <v>Logan</v>
      </c>
      <c r="G1713" t="str">
        <f t="shared" si="92"/>
        <v>Nebraska</v>
      </c>
      <c r="H1713">
        <v>763</v>
      </c>
      <c r="I1713">
        <v>763</v>
      </c>
      <c r="J1713">
        <v>770</v>
      </c>
      <c r="K1713">
        <v>770</v>
      </c>
      <c r="L1713">
        <v>774</v>
      </c>
      <c r="M1713">
        <v>763</v>
      </c>
      <c r="N1713">
        <v>751</v>
      </c>
      <c r="O1713">
        <v>776</v>
      </c>
      <c r="P1713" s="2">
        <v>772</v>
      </c>
      <c r="Q1713" s="10" t="s">
        <v>3276</v>
      </c>
    </row>
    <row r="1714" spans="1:17" x14ac:dyDescent="0.2">
      <c r="A1714" t="s">
        <v>6181</v>
      </c>
      <c r="B1714">
        <v>31115</v>
      </c>
      <c r="C1714">
        <v>50</v>
      </c>
      <c r="D1714" t="str">
        <f t="shared" si="90"/>
        <v>05000US31115</v>
      </c>
      <c r="E1714" t="s">
        <v>1735</v>
      </c>
      <c r="F1714" t="str">
        <f t="shared" si="91"/>
        <v>Loup</v>
      </c>
      <c r="G1714" t="str">
        <f t="shared" si="92"/>
        <v>Nebraska</v>
      </c>
      <c r="H1714">
        <v>632</v>
      </c>
      <c r="I1714">
        <v>628</v>
      </c>
      <c r="J1714">
        <v>626</v>
      </c>
      <c r="K1714">
        <v>613</v>
      </c>
      <c r="L1714">
        <v>599</v>
      </c>
      <c r="M1714">
        <v>581</v>
      </c>
      <c r="N1714">
        <v>584</v>
      </c>
      <c r="O1714">
        <v>582</v>
      </c>
      <c r="P1714" s="2">
        <v>591</v>
      </c>
      <c r="Q1714" s="10" t="s">
        <v>3289</v>
      </c>
    </row>
    <row r="1715" spans="1:17" x14ac:dyDescent="0.2">
      <c r="A1715" t="s">
        <v>6182</v>
      </c>
      <c r="B1715">
        <v>31117</v>
      </c>
      <c r="C1715">
        <v>50</v>
      </c>
      <c r="D1715" t="str">
        <f t="shared" si="90"/>
        <v>05000US31117</v>
      </c>
      <c r="E1715" t="s">
        <v>1736</v>
      </c>
      <c r="F1715" t="str">
        <f t="shared" si="91"/>
        <v>McPherson</v>
      </c>
      <c r="G1715" t="str">
        <f t="shared" si="92"/>
        <v>Nebraska</v>
      </c>
      <c r="H1715">
        <v>539</v>
      </c>
      <c r="I1715">
        <v>539</v>
      </c>
      <c r="J1715">
        <v>536</v>
      </c>
      <c r="K1715">
        <v>544</v>
      </c>
      <c r="L1715">
        <v>503</v>
      </c>
      <c r="M1715">
        <v>522</v>
      </c>
      <c r="N1715">
        <v>500</v>
      </c>
      <c r="O1715">
        <v>477</v>
      </c>
      <c r="P1715" s="2">
        <v>493</v>
      </c>
      <c r="Q1715" s="10" t="s">
        <v>3276</v>
      </c>
    </row>
    <row r="1716" spans="1:17" x14ac:dyDescent="0.2">
      <c r="A1716" t="s">
        <v>6183</v>
      </c>
      <c r="B1716">
        <v>31119</v>
      </c>
      <c r="C1716">
        <v>50</v>
      </c>
      <c r="D1716" t="str">
        <f t="shared" si="90"/>
        <v>05000US31119</v>
      </c>
      <c r="E1716" t="s">
        <v>1737</v>
      </c>
      <c r="F1716" t="str">
        <f t="shared" si="91"/>
        <v>Madison</v>
      </c>
      <c r="G1716" t="str">
        <f t="shared" si="92"/>
        <v>Nebraska</v>
      </c>
      <c r="H1716">
        <v>34876</v>
      </c>
      <c r="I1716">
        <v>34876</v>
      </c>
      <c r="J1716">
        <v>34936</v>
      </c>
      <c r="K1716">
        <v>35007</v>
      </c>
      <c r="L1716">
        <v>35131</v>
      </c>
      <c r="M1716">
        <v>35231</v>
      </c>
      <c r="N1716">
        <v>35185</v>
      </c>
      <c r="O1716">
        <v>35065</v>
      </c>
      <c r="P1716" s="2">
        <v>35015</v>
      </c>
      <c r="Q1716" s="10" t="s">
        <v>3289</v>
      </c>
    </row>
    <row r="1717" spans="1:17" x14ac:dyDescent="0.2">
      <c r="A1717" t="s">
        <v>6184</v>
      </c>
      <c r="B1717">
        <v>31121</v>
      </c>
      <c r="C1717">
        <v>50</v>
      </c>
      <c r="D1717" t="str">
        <f t="shared" si="90"/>
        <v>05000US31121</v>
      </c>
      <c r="E1717" t="s">
        <v>1738</v>
      </c>
      <c r="F1717" t="str">
        <f t="shared" si="91"/>
        <v>Merrick</v>
      </c>
      <c r="G1717" t="str">
        <f t="shared" si="92"/>
        <v>Nebraska</v>
      </c>
      <c r="H1717">
        <v>7845</v>
      </c>
      <c r="I1717">
        <v>7855</v>
      </c>
      <c r="J1717">
        <v>7856</v>
      </c>
      <c r="K1717">
        <v>7736</v>
      </c>
      <c r="L1717">
        <v>7802</v>
      </c>
      <c r="M1717">
        <v>7792</v>
      </c>
      <c r="N1717">
        <v>7761</v>
      </c>
      <c r="O1717">
        <v>7780</v>
      </c>
      <c r="P1717" s="2">
        <v>7828</v>
      </c>
      <c r="Q1717" s="10" t="s">
        <v>3289</v>
      </c>
    </row>
    <row r="1718" spans="1:17" x14ac:dyDescent="0.2">
      <c r="A1718" t="s">
        <v>6185</v>
      </c>
      <c r="B1718">
        <v>31123</v>
      </c>
      <c r="C1718">
        <v>50</v>
      </c>
      <c r="D1718" t="str">
        <f t="shared" si="90"/>
        <v>05000US31123</v>
      </c>
      <c r="E1718" t="s">
        <v>1739</v>
      </c>
      <c r="F1718" t="str">
        <f t="shared" si="91"/>
        <v>Morrill</v>
      </c>
      <c r="G1718" t="str">
        <f t="shared" si="92"/>
        <v>Nebraska</v>
      </c>
      <c r="H1718">
        <v>5042</v>
      </c>
      <c r="I1718">
        <v>5042</v>
      </c>
      <c r="J1718">
        <v>5038</v>
      </c>
      <c r="K1718">
        <v>4927</v>
      </c>
      <c r="L1718">
        <v>4873</v>
      </c>
      <c r="M1718">
        <v>4867</v>
      </c>
      <c r="N1718">
        <v>4845</v>
      </c>
      <c r="O1718">
        <v>4844</v>
      </c>
      <c r="P1718" s="2">
        <v>4787</v>
      </c>
      <c r="Q1718" s="10" t="s">
        <v>3276</v>
      </c>
    </row>
    <row r="1719" spans="1:17" x14ac:dyDescent="0.2">
      <c r="A1719" t="s">
        <v>6186</v>
      </c>
      <c r="B1719">
        <v>31125</v>
      </c>
      <c r="C1719">
        <v>50</v>
      </c>
      <c r="D1719" t="str">
        <f t="shared" si="90"/>
        <v>05000US31125</v>
      </c>
      <c r="E1719" t="s">
        <v>1740</v>
      </c>
      <c r="F1719" t="str">
        <f t="shared" si="91"/>
        <v>Nance</v>
      </c>
      <c r="G1719" t="str">
        <f t="shared" si="92"/>
        <v>Nebraska</v>
      </c>
      <c r="H1719">
        <v>3735</v>
      </c>
      <c r="I1719">
        <v>3735</v>
      </c>
      <c r="J1719">
        <v>3733</v>
      </c>
      <c r="K1719">
        <v>3736</v>
      </c>
      <c r="L1719">
        <v>3708</v>
      </c>
      <c r="M1719">
        <v>3599</v>
      </c>
      <c r="N1719">
        <v>3558</v>
      </c>
      <c r="O1719">
        <v>3596</v>
      </c>
      <c r="P1719" s="2">
        <v>3576</v>
      </c>
      <c r="Q1719" s="10" t="s">
        <v>3289</v>
      </c>
    </row>
    <row r="1720" spans="1:17" x14ac:dyDescent="0.2">
      <c r="A1720" t="s">
        <v>6187</v>
      </c>
      <c r="B1720">
        <v>31127</v>
      </c>
      <c r="C1720">
        <v>50</v>
      </c>
      <c r="D1720" t="str">
        <f t="shared" si="90"/>
        <v>05000US31127</v>
      </c>
      <c r="E1720" t="s">
        <v>1741</v>
      </c>
      <c r="F1720" t="str">
        <f t="shared" si="91"/>
        <v>Nemaha</v>
      </c>
      <c r="G1720" t="str">
        <f t="shared" si="92"/>
        <v>Nebraska</v>
      </c>
      <c r="H1720">
        <v>7248</v>
      </c>
      <c r="I1720">
        <v>7248</v>
      </c>
      <c r="J1720">
        <v>7247</v>
      </c>
      <c r="K1720">
        <v>7268</v>
      </c>
      <c r="L1720">
        <v>7193</v>
      </c>
      <c r="M1720">
        <v>7169</v>
      </c>
      <c r="N1720">
        <v>7145</v>
      </c>
      <c r="O1720">
        <v>7025</v>
      </c>
      <c r="P1720" s="2">
        <v>6971</v>
      </c>
      <c r="Q1720" s="10" t="s">
        <v>3289</v>
      </c>
    </row>
    <row r="1721" spans="1:17" x14ac:dyDescent="0.2">
      <c r="A1721" t="s">
        <v>6188</v>
      </c>
      <c r="B1721">
        <v>31129</v>
      </c>
      <c r="C1721">
        <v>50</v>
      </c>
      <c r="D1721" t="str">
        <f t="shared" si="90"/>
        <v>05000US31129</v>
      </c>
      <c r="E1721" t="s">
        <v>1742</v>
      </c>
      <c r="F1721" t="str">
        <f t="shared" si="91"/>
        <v>Nuckolls</v>
      </c>
      <c r="G1721" t="str">
        <f t="shared" si="92"/>
        <v>Nebraska</v>
      </c>
      <c r="H1721">
        <v>4500</v>
      </c>
      <c r="I1721">
        <v>4500</v>
      </c>
      <c r="J1721">
        <v>4506</v>
      </c>
      <c r="K1721">
        <v>4447</v>
      </c>
      <c r="L1721">
        <v>4427</v>
      </c>
      <c r="M1721">
        <v>4385</v>
      </c>
      <c r="N1721">
        <v>4356</v>
      </c>
      <c r="O1721">
        <v>4327</v>
      </c>
      <c r="P1721" s="2">
        <v>4265</v>
      </c>
      <c r="Q1721" s="10" t="s">
        <v>3289</v>
      </c>
    </row>
    <row r="1722" spans="1:17" x14ac:dyDescent="0.2">
      <c r="A1722" t="s">
        <v>6189</v>
      </c>
      <c r="B1722">
        <v>31131</v>
      </c>
      <c r="C1722">
        <v>50</v>
      </c>
      <c r="D1722" t="str">
        <f t="shared" si="90"/>
        <v>05000US31131</v>
      </c>
      <c r="E1722" t="s">
        <v>1743</v>
      </c>
      <c r="F1722" t="str">
        <f t="shared" si="91"/>
        <v>Otoe</v>
      </c>
      <c r="G1722" t="str">
        <f t="shared" si="92"/>
        <v>Nebraska</v>
      </c>
      <c r="H1722">
        <v>15740</v>
      </c>
      <c r="I1722">
        <v>15740</v>
      </c>
      <c r="J1722">
        <v>15765</v>
      </c>
      <c r="K1722">
        <v>15801</v>
      </c>
      <c r="L1722">
        <v>15763</v>
      </c>
      <c r="M1722">
        <v>15780</v>
      </c>
      <c r="N1722">
        <v>15870</v>
      </c>
      <c r="O1722">
        <v>15957</v>
      </c>
      <c r="P1722" s="2">
        <v>16081</v>
      </c>
      <c r="Q1722" s="10" t="s">
        <v>3289</v>
      </c>
    </row>
    <row r="1723" spans="1:17" x14ac:dyDescent="0.2">
      <c r="A1723" t="s">
        <v>6190</v>
      </c>
      <c r="B1723">
        <v>31133</v>
      </c>
      <c r="C1723">
        <v>50</v>
      </c>
      <c r="D1723" t="str">
        <f t="shared" si="90"/>
        <v>05000US31133</v>
      </c>
      <c r="E1723" t="s">
        <v>1744</v>
      </c>
      <c r="F1723" t="str">
        <f t="shared" si="91"/>
        <v>Pawnee</v>
      </c>
      <c r="G1723" t="str">
        <f t="shared" si="92"/>
        <v>Nebraska</v>
      </c>
      <c r="H1723">
        <v>2773</v>
      </c>
      <c r="I1723">
        <v>2773</v>
      </c>
      <c r="J1723">
        <v>2770</v>
      </c>
      <c r="K1723">
        <v>2781</v>
      </c>
      <c r="L1723">
        <v>2776</v>
      </c>
      <c r="M1723">
        <v>2719</v>
      </c>
      <c r="N1723">
        <v>2685</v>
      </c>
      <c r="O1723">
        <v>2644</v>
      </c>
      <c r="P1723" s="2">
        <v>2652</v>
      </c>
      <c r="Q1723" s="10" t="s">
        <v>3289</v>
      </c>
    </row>
    <row r="1724" spans="1:17" x14ac:dyDescent="0.2">
      <c r="A1724" t="s">
        <v>6191</v>
      </c>
      <c r="B1724">
        <v>31135</v>
      </c>
      <c r="C1724">
        <v>50</v>
      </c>
      <c r="D1724" t="str">
        <f t="shared" si="90"/>
        <v>05000US31135</v>
      </c>
      <c r="E1724" t="s">
        <v>1745</v>
      </c>
      <c r="F1724" t="str">
        <f t="shared" si="91"/>
        <v>Perkins</v>
      </c>
      <c r="G1724" t="str">
        <f t="shared" si="92"/>
        <v>Nebraska</v>
      </c>
      <c r="H1724">
        <v>2970</v>
      </c>
      <c r="I1724">
        <v>2970</v>
      </c>
      <c r="J1724">
        <v>2980</v>
      </c>
      <c r="K1724">
        <v>2946</v>
      </c>
      <c r="L1724">
        <v>2937</v>
      </c>
      <c r="M1724">
        <v>2897</v>
      </c>
      <c r="N1724">
        <v>2885</v>
      </c>
      <c r="O1724">
        <v>2939</v>
      </c>
      <c r="P1724" s="2">
        <v>2898</v>
      </c>
      <c r="Q1724" s="10" t="s">
        <v>3276</v>
      </c>
    </row>
    <row r="1725" spans="1:17" x14ac:dyDescent="0.2">
      <c r="A1725" t="s">
        <v>6192</v>
      </c>
      <c r="B1725">
        <v>31137</v>
      </c>
      <c r="C1725">
        <v>50</v>
      </c>
      <c r="D1725" t="str">
        <f t="shared" si="90"/>
        <v>05000US31137</v>
      </c>
      <c r="E1725" t="s">
        <v>1746</v>
      </c>
      <c r="F1725" t="str">
        <f t="shared" si="91"/>
        <v>Phelps</v>
      </c>
      <c r="G1725" t="str">
        <f t="shared" si="92"/>
        <v>Nebraska</v>
      </c>
      <c r="H1725">
        <v>9188</v>
      </c>
      <c r="I1725">
        <v>9188</v>
      </c>
      <c r="J1725">
        <v>9187</v>
      </c>
      <c r="K1725">
        <v>9171</v>
      </c>
      <c r="L1725">
        <v>9229</v>
      </c>
      <c r="M1725">
        <v>9206</v>
      </c>
      <c r="N1725">
        <v>9196</v>
      </c>
      <c r="O1725">
        <v>9284</v>
      </c>
      <c r="P1725" s="2">
        <v>9266</v>
      </c>
      <c r="Q1725" s="10" t="s">
        <v>3289</v>
      </c>
    </row>
    <row r="1726" spans="1:17" x14ac:dyDescent="0.2">
      <c r="A1726" t="s">
        <v>6193</v>
      </c>
      <c r="B1726">
        <v>31139</v>
      </c>
      <c r="C1726">
        <v>50</v>
      </c>
      <c r="D1726" t="str">
        <f t="shared" si="90"/>
        <v>05000US31139</v>
      </c>
      <c r="E1726" t="s">
        <v>1747</v>
      </c>
      <c r="F1726" t="str">
        <f t="shared" si="91"/>
        <v>Pierce</v>
      </c>
      <c r="G1726" t="str">
        <f t="shared" si="92"/>
        <v>Nebraska</v>
      </c>
      <c r="H1726">
        <v>7266</v>
      </c>
      <c r="I1726">
        <v>7266</v>
      </c>
      <c r="J1726">
        <v>7253</v>
      </c>
      <c r="K1726">
        <v>7189</v>
      </c>
      <c r="L1726">
        <v>7169</v>
      </c>
      <c r="M1726">
        <v>7161</v>
      </c>
      <c r="N1726">
        <v>7193</v>
      </c>
      <c r="O1726">
        <v>7212</v>
      </c>
      <c r="P1726" s="2">
        <v>7159</v>
      </c>
      <c r="Q1726" s="10" t="s">
        <v>3289</v>
      </c>
    </row>
    <row r="1727" spans="1:17" x14ac:dyDescent="0.2">
      <c r="A1727" t="s">
        <v>6194</v>
      </c>
      <c r="B1727">
        <v>31141</v>
      </c>
      <c r="C1727">
        <v>50</v>
      </c>
      <c r="D1727" t="str">
        <f t="shared" si="90"/>
        <v>05000US31141</v>
      </c>
      <c r="E1727" t="s">
        <v>1748</v>
      </c>
      <c r="F1727" t="str">
        <f t="shared" si="91"/>
        <v>Platte</v>
      </c>
      <c r="G1727" t="str">
        <f t="shared" si="92"/>
        <v>Nebraska</v>
      </c>
      <c r="H1727">
        <v>32237</v>
      </c>
      <c r="I1727">
        <v>32237</v>
      </c>
      <c r="J1727">
        <v>32297</v>
      </c>
      <c r="K1727">
        <v>32464</v>
      </c>
      <c r="L1727">
        <v>32602</v>
      </c>
      <c r="M1727">
        <v>32547</v>
      </c>
      <c r="N1727">
        <v>32705</v>
      </c>
      <c r="O1727">
        <v>32799</v>
      </c>
      <c r="P1727" s="2">
        <v>32861</v>
      </c>
      <c r="Q1727" s="10" t="s">
        <v>3289</v>
      </c>
    </row>
    <row r="1728" spans="1:17" x14ac:dyDescent="0.2">
      <c r="A1728" t="s">
        <v>6195</v>
      </c>
      <c r="B1728">
        <v>31143</v>
      </c>
      <c r="C1728">
        <v>50</v>
      </c>
      <c r="D1728" t="str">
        <f t="shared" si="90"/>
        <v>05000US31143</v>
      </c>
      <c r="E1728" t="s">
        <v>1749</v>
      </c>
      <c r="F1728" t="str">
        <f t="shared" si="91"/>
        <v>Polk</v>
      </c>
      <c r="G1728" t="str">
        <f t="shared" si="92"/>
        <v>Nebraska</v>
      </c>
      <c r="H1728">
        <v>5406</v>
      </c>
      <c r="I1728">
        <v>5406</v>
      </c>
      <c r="J1728">
        <v>5388</v>
      </c>
      <c r="K1728">
        <v>5344</v>
      </c>
      <c r="L1728">
        <v>5287</v>
      </c>
      <c r="M1728">
        <v>5251</v>
      </c>
      <c r="N1728">
        <v>5279</v>
      </c>
      <c r="O1728">
        <v>5192</v>
      </c>
      <c r="P1728" s="2">
        <v>5203</v>
      </c>
      <c r="Q1728" s="10" t="s">
        <v>3289</v>
      </c>
    </row>
    <row r="1729" spans="1:17" x14ac:dyDescent="0.2">
      <c r="A1729" t="s">
        <v>6196</v>
      </c>
      <c r="B1729">
        <v>31145</v>
      </c>
      <c r="C1729">
        <v>50</v>
      </c>
      <c r="D1729" t="str">
        <f t="shared" si="90"/>
        <v>05000US31145</v>
      </c>
      <c r="E1729" t="s">
        <v>1750</v>
      </c>
      <c r="F1729" t="str">
        <f t="shared" si="91"/>
        <v>Red Willow</v>
      </c>
      <c r="G1729" t="str">
        <f t="shared" si="92"/>
        <v>Nebraska</v>
      </c>
      <c r="H1729">
        <v>11055</v>
      </c>
      <c r="I1729">
        <v>11055</v>
      </c>
      <c r="J1729">
        <v>11052</v>
      </c>
      <c r="K1729">
        <v>11011</v>
      </c>
      <c r="L1729">
        <v>11013</v>
      </c>
      <c r="M1729">
        <v>11010</v>
      </c>
      <c r="N1729">
        <v>10849</v>
      </c>
      <c r="O1729">
        <v>10828</v>
      </c>
      <c r="P1729" s="2">
        <v>10722</v>
      </c>
      <c r="Q1729" s="10" t="s">
        <v>3289</v>
      </c>
    </row>
    <row r="1730" spans="1:17" x14ac:dyDescent="0.2">
      <c r="A1730" t="s">
        <v>6197</v>
      </c>
      <c r="B1730">
        <v>31147</v>
      </c>
      <c r="C1730">
        <v>50</v>
      </c>
      <c r="D1730" t="str">
        <f t="shared" si="90"/>
        <v>05000US31147</v>
      </c>
      <c r="E1730" t="s">
        <v>1751</v>
      </c>
      <c r="F1730" t="str">
        <f t="shared" si="91"/>
        <v>Richardson</v>
      </c>
      <c r="G1730" t="str">
        <f t="shared" si="92"/>
        <v>Nebraska</v>
      </c>
      <c r="H1730">
        <v>8363</v>
      </c>
      <c r="I1730">
        <v>8363</v>
      </c>
      <c r="J1730">
        <v>8362</v>
      </c>
      <c r="K1730">
        <v>8353</v>
      </c>
      <c r="L1730">
        <v>8302</v>
      </c>
      <c r="M1730">
        <v>8143</v>
      </c>
      <c r="N1730">
        <v>8159</v>
      </c>
      <c r="O1730">
        <v>8082</v>
      </c>
      <c r="P1730" s="2">
        <v>8060</v>
      </c>
      <c r="Q1730" s="10" t="s">
        <v>3289</v>
      </c>
    </row>
    <row r="1731" spans="1:17" x14ac:dyDescent="0.2">
      <c r="A1731" t="s">
        <v>6198</v>
      </c>
      <c r="B1731">
        <v>31149</v>
      </c>
      <c r="C1731">
        <v>50</v>
      </c>
      <c r="D1731" t="str">
        <f t="shared" ref="D1731:D1794" si="93">_xlfn.CONCAT("05000US",TEXT(B1731,"00000"))</f>
        <v>05000US31149</v>
      </c>
      <c r="E1731" t="s">
        <v>1752</v>
      </c>
      <c r="F1731" t="str">
        <f t="shared" si="91"/>
        <v>Rock</v>
      </c>
      <c r="G1731" t="str">
        <f t="shared" si="92"/>
        <v>Nebraska</v>
      </c>
      <c r="H1731">
        <v>1526</v>
      </c>
      <c r="I1731">
        <v>1528</v>
      </c>
      <c r="J1731">
        <v>1512</v>
      </c>
      <c r="K1731">
        <v>1429</v>
      </c>
      <c r="L1731">
        <v>1375</v>
      </c>
      <c r="M1731">
        <v>1395</v>
      </c>
      <c r="N1731">
        <v>1413</v>
      </c>
      <c r="O1731">
        <v>1380</v>
      </c>
      <c r="P1731" s="2">
        <v>1390</v>
      </c>
      <c r="Q1731" s="10" t="s">
        <v>3276</v>
      </c>
    </row>
    <row r="1732" spans="1:17" x14ac:dyDescent="0.2">
      <c r="A1732" t="s">
        <v>6199</v>
      </c>
      <c r="B1732">
        <v>31151</v>
      </c>
      <c r="C1732">
        <v>50</v>
      </c>
      <c r="D1732" t="str">
        <f t="shared" si="93"/>
        <v>05000US31151</v>
      </c>
      <c r="E1732" t="s">
        <v>1753</v>
      </c>
      <c r="F1732" t="str">
        <f t="shared" ref="F1732:F1795" si="94">MID(MID(E1732,1,FIND(",",E1732)-1),1,FIND(" County",MID(E1732,1,FIND(",",E1732)-1))-1)</f>
        <v>Saline</v>
      </c>
      <c r="G1732" t="str">
        <f t="shared" ref="G1732:G1795" si="95">MID(E1732,FIND(",",E1732)+2,9999)</f>
        <v>Nebraska</v>
      </c>
      <c r="H1732">
        <v>14200</v>
      </c>
      <c r="I1732">
        <v>14200</v>
      </c>
      <c r="J1732">
        <v>14224</v>
      </c>
      <c r="K1732">
        <v>14357</v>
      </c>
      <c r="L1732">
        <v>14474</v>
      </c>
      <c r="M1732">
        <v>14357</v>
      </c>
      <c r="N1732">
        <v>14337</v>
      </c>
      <c r="O1732">
        <v>14279</v>
      </c>
      <c r="P1732" s="2">
        <v>14331</v>
      </c>
      <c r="Q1732" s="10" t="s">
        <v>3289</v>
      </c>
    </row>
    <row r="1733" spans="1:17" x14ac:dyDescent="0.2">
      <c r="A1733" t="s">
        <v>6200</v>
      </c>
      <c r="B1733">
        <v>31153</v>
      </c>
      <c r="C1733">
        <v>50</v>
      </c>
      <c r="D1733" t="str">
        <f t="shared" si="93"/>
        <v>05000US31153</v>
      </c>
      <c r="E1733" t="s">
        <v>1754</v>
      </c>
      <c r="F1733" t="str">
        <f t="shared" si="94"/>
        <v>Sarpy</v>
      </c>
      <c r="G1733" t="str">
        <f t="shared" si="95"/>
        <v>Nebraska</v>
      </c>
      <c r="H1733">
        <v>158840</v>
      </c>
      <c r="I1733">
        <v>158840</v>
      </c>
      <c r="J1733">
        <v>159761</v>
      </c>
      <c r="K1733">
        <v>162674</v>
      </c>
      <c r="L1733">
        <v>165886</v>
      </c>
      <c r="M1733">
        <v>169410</v>
      </c>
      <c r="N1733">
        <v>172293</v>
      </c>
      <c r="O1733">
        <v>175690</v>
      </c>
      <c r="P1733" s="2">
        <v>179023</v>
      </c>
      <c r="Q1733" s="10" t="s">
        <v>3289</v>
      </c>
    </row>
    <row r="1734" spans="1:17" x14ac:dyDescent="0.2">
      <c r="A1734" t="s">
        <v>6201</v>
      </c>
      <c r="B1734">
        <v>31155</v>
      </c>
      <c r="C1734">
        <v>50</v>
      </c>
      <c r="D1734" t="str">
        <f t="shared" si="93"/>
        <v>05000US31155</v>
      </c>
      <c r="E1734" t="s">
        <v>1755</v>
      </c>
      <c r="F1734" t="str">
        <f t="shared" si="94"/>
        <v>Saunders</v>
      </c>
      <c r="G1734" t="str">
        <f t="shared" si="95"/>
        <v>Nebraska</v>
      </c>
      <c r="H1734">
        <v>20780</v>
      </c>
      <c r="I1734">
        <v>20780</v>
      </c>
      <c r="J1734">
        <v>20859</v>
      </c>
      <c r="K1734">
        <v>20885</v>
      </c>
      <c r="L1734">
        <v>20832</v>
      </c>
      <c r="M1734">
        <v>20915</v>
      </c>
      <c r="N1734">
        <v>20927</v>
      </c>
      <c r="O1734">
        <v>21017</v>
      </c>
      <c r="P1734" s="2">
        <v>21038</v>
      </c>
      <c r="Q1734" s="10" t="s">
        <v>3289</v>
      </c>
    </row>
    <row r="1735" spans="1:17" x14ac:dyDescent="0.2">
      <c r="A1735" t="s">
        <v>6202</v>
      </c>
      <c r="B1735">
        <v>31157</v>
      </c>
      <c r="C1735">
        <v>50</v>
      </c>
      <c r="D1735" t="str">
        <f t="shared" si="93"/>
        <v>05000US31157</v>
      </c>
      <c r="E1735" t="s">
        <v>1756</v>
      </c>
      <c r="F1735" t="str">
        <f t="shared" si="94"/>
        <v>Scotts Bluff</v>
      </c>
      <c r="G1735" t="str">
        <f t="shared" si="95"/>
        <v>Nebraska</v>
      </c>
      <c r="H1735">
        <v>36970</v>
      </c>
      <c r="I1735">
        <v>36970</v>
      </c>
      <c r="J1735">
        <v>37073</v>
      </c>
      <c r="K1735">
        <v>36933</v>
      </c>
      <c r="L1735">
        <v>36921</v>
      </c>
      <c r="M1735">
        <v>36870</v>
      </c>
      <c r="N1735">
        <v>36480</v>
      </c>
      <c r="O1735">
        <v>36300</v>
      </c>
      <c r="P1735" s="2">
        <v>36422</v>
      </c>
      <c r="Q1735" s="10" t="s">
        <v>3276</v>
      </c>
    </row>
    <row r="1736" spans="1:17" x14ac:dyDescent="0.2">
      <c r="A1736" t="s">
        <v>6203</v>
      </c>
      <c r="B1736">
        <v>31159</v>
      </c>
      <c r="C1736">
        <v>50</v>
      </c>
      <c r="D1736" t="str">
        <f t="shared" si="93"/>
        <v>05000US31159</v>
      </c>
      <c r="E1736" t="s">
        <v>1757</v>
      </c>
      <c r="F1736" t="str">
        <f t="shared" si="94"/>
        <v>Seward</v>
      </c>
      <c r="G1736" t="str">
        <f t="shared" si="95"/>
        <v>Nebraska</v>
      </c>
      <c r="H1736">
        <v>16750</v>
      </c>
      <c r="I1736">
        <v>16750</v>
      </c>
      <c r="J1736">
        <v>16798</v>
      </c>
      <c r="K1736">
        <v>16736</v>
      </c>
      <c r="L1736">
        <v>16981</v>
      </c>
      <c r="M1736">
        <v>17077</v>
      </c>
      <c r="N1736">
        <v>17101</v>
      </c>
      <c r="O1736">
        <v>17122</v>
      </c>
      <c r="P1736" s="2">
        <v>17284</v>
      </c>
      <c r="Q1736" s="10" t="s">
        <v>3289</v>
      </c>
    </row>
    <row r="1737" spans="1:17" x14ac:dyDescent="0.2">
      <c r="A1737" t="s">
        <v>6204</v>
      </c>
      <c r="B1737">
        <v>31161</v>
      </c>
      <c r="C1737">
        <v>50</v>
      </c>
      <c r="D1737" t="str">
        <f t="shared" si="93"/>
        <v>05000US31161</v>
      </c>
      <c r="E1737" t="s">
        <v>1758</v>
      </c>
      <c r="F1737" t="str">
        <f t="shared" si="94"/>
        <v>Sheridan</v>
      </c>
      <c r="G1737" t="str">
        <f t="shared" si="95"/>
        <v>Nebraska</v>
      </c>
      <c r="H1737">
        <v>5469</v>
      </c>
      <c r="I1737">
        <v>5469</v>
      </c>
      <c r="J1737">
        <v>5455</v>
      </c>
      <c r="K1737">
        <v>5383</v>
      </c>
      <c r="L1737">
        <v>5350</v>
      </c>
      <c r="M1737">
        <v>5236</v>
      </c>
      <c r="N1737">
        <v>5263</v>
      </c>
      <c r="O1737">
        <v>5214</v>
      </c>
      <c r="P1737" s="2">
        <v>5234</v>
      </c>
      <c r="Q1737" s="10" t="s">
        <v>3276</v>
      </c>
    </row>
    <row r="1738" spans="1:17" x14ac:dyDescent="0.2">
      <c r="A1738" t="s">
        <v>6205</v>
      </c>
      <c r="B1738">
        <v>31163</v>
      </c>
      <c r="C1738">
        <v>50</v>
      </c>
      <c r="D1738" t="str">
        <f t="shared" si="93"/>
        <v>05000US31163</v>
      </c>
      <c r="E1738" t="s">
        <v>1759</v>
      </c>
      <c r="F1738" t="str">
        <f t="shared" si="94"/>
        <v>Sherman</v>
      </c>
      <c r="G1738" t="str">
        <f t="shared" si="95"/>
        <v>Nebraska</v>
      </c>
      <c r="H1738">
        <v>3152</v>
      </c>
      <c r="I1738">
        <v>3152</v>
      </c>
      <c r="J1738">
        <v>3149</v>
      </c>
      <c r="K1738">
        <v>3143</v>
      </c>
      <c r="L1738">
        <v>3125</v>
      </c>
      <c r="M1738">
        <v>3109</v>
      </c>
      <c r="N1738">
        <v>3079</v>
      </c>
      <c r="O1738">
        <v>3085</v>
      </c>
      <c r="P1738" s="2">
        <v>3054</v>
      </c>
      <c r="Q1738" s="10" t="s">
        <v>3289</v>
      </c>
    </row>
    <row r="1739" spans="1:17" x14ac:dyDescent="0.2">
      <c r="A1739" t="s">
        <v>6206</v>
      </c>
      <c r="B1739">
        <v>31165</v>
      </c>
      <c r="C1739">
        <v>50</v>
      </c>
      <c r="D1739" t="str">
        <f t="shared" si="93"/>
        <v>05000US31165</v>
      </c>
      <c r="E1739" t="s">
        <v>1760</v>
      </c>
      <c r="F1739" t="str">
        <f t="shared" si="94"/>
        <v>Sioux</v>
      </c>
      <c r="G1739" t="str">
        <f t="shared" si="95"/>
        <v>Nebraska</v>
      </c>
      <c r="H1739">
        <v>1311</v>
      </c>
      <c r="I1739">
        <v>1311</v>
      </c>
      <c r="J1739">
        <v>1313</v>
      </c>
      <c r="K1739">
        <v>1326</v>
      </c>
      <c r="L1739">
        <v>1322</v>
      </c>
      <c r="M1739">
        <v>1325</v>
      </c>
      <c r="N1739">
        <v>1310</v>
      </c>
      <c r="O1739">
        <v>1263</v>
      </c>
      <c r="P1739" s="2">
        <v>1242</v>
      </c>
      <c r="Q1739" s="10" t="s">
        <v>3276</v>
      </c>
    </row>
    <row r="1740" spans="1:17" x14ac:dyDescent="0.2">
      <c r="A1740" t="s">
        <v>6207</v>
      </c>
      <c r="B1740">
        <v>31167</v>
      </c>
      <c r="C1740">
        <v>50</v>
      </c>
      <c r="D1740" t="str">
        <f t="shared" si="93"/>
        <v>05000US31167</v>
      </c>
      <c r="E1740" t="s">
        <v>1761</v>
      </c>
      <c r="F1740" t="str">
        <f t="shared" si="94"/>
        <v>Stanton</v>
      </c>
      <c r="G1740" t="str">
        <f t="shared" si="95"/>
        <v>Nebraska</v>
      </c>
      <c r="H1740">
        <v>6129</v>
      </c>
      <c r="I1740">
        <v>6129</v>
      </c>
      <c r="J1740">
        <v>6133</v>
      </c>
      <c r="K1740">
        <v>6194</v>
      </c>
      <c r="L1740">
        <v>6105</v>
      </c>
      <c r="M1740">
        <v>6090</v>
      </c>
      <c r="N1740">
        <v>6063</v>
      </c>
      <c r="O1740">
        <v>5908</v>
      </c>
      <c r="P1740" s="2">
        <v>5944</v>
      </c>
      <c r="Q1740" s="10" t="s">
        <v>3289</v>
      </c>
    </row>
    <row r="1741" spans="1:17" x14ac:dyDescent="0.2">
      <c r="A1741" t="s">
        <v>6208</v>
      </c>
      <c r="B1741">
        <v>31169</v>
      </c>
      <c r="C1741">
        <v>50</v>
      </c>
      <c r="D1741" t="str">
        <f t="shared" si="93"/>
        <v>05000US31169</v>
      </c>
      <c r="E1741" t="s">
        <v>1762</v>
      </c>
      <c r="F1741" t="str">
        <f t="shared" si="94"/>
        <v>Thayer</v>
      </c>
      <c r="G1741" t="str">
        <f t="shared" si="95"/>
        <v>Nebraska</v>
      </c>
      <c r="H1741">
        <v>5228</v>
      </c>
      <c r="I1741">
        <v>5228</v>
      </c>
      <c r="J1741">
        <v>5220</v>
      </c>
      <c r="K1741">
        <v>5174</v>
      </c>
      <c r="L1741">
        <v>5156</v>
      </c>
      <c r="M1741">
        <v>5189</v>
      </c>
      <c r="N1741">
        <v>5223</v>
      </c>
      <c r="O1741">
        <v>5145</v>
      </c>
      <c r="P1741" s="2">
        <v>5101</v>
      </c>
      <c r="Q1741" s="10" t="s">
        <v>3289</v>
      </c>
    </row>
    <row r="1742" spans="1:17" x14ac:dyDescent="0.2">
      <c r="A1742" t="s">
        <v>6209</v>
      </c>
      <c r="B1742">
        <v>31171</v>
      </c>
      <c r="C1742">
        <v>50</v>
      </c>
      <c r="D1742" t="str">
        <f t="shared" si="93"/>
        <v>05000US31171</v>
      </c>
      <c r="E1742" t="s">
        <v>1763</v>
      </c>
      <c r="F1742" t="str">
        <f t="shared" si="94"/>
        <v>Thomas</v>
      </c>
      <c r="G1742" t="str">
        <f t="shared" si="95"/>
        <v>Nebraska</v>
      </c>
      <c r="H1742">
        <v>647</v>
      </c>
      <c r="I1742">
        <v>647</v>
      </c>
      <c r="J1742">
        <v>650</v>
      </c>
      <c r="K1742">
        <v>688</v>
      </c>
      <c r="L1742">
        <v>692</v>
      </c>
      <c r="M1742">
        <v>700</v>
      </c>
      <c r="N1742">
        <v>688</v>
      </c>
      <c r="O1742">
        <v>686</v>
      </c>
      <c r="P1742" s="2">
        <v>716</v>
      </c>
      <c r="Q1742" s="10" t="s">
        <v>3276</v>
      </c>
    </row>
    <row r="1743" spans="1:17" x14ac:dyDescent="0.2">
      <c r="A1743" t="s">
        <v>6210</v>
      </c>
      <c r="B1743">
        <v>31173</v>
      </c>
      <c r="C1743">
        <v>50</v>
      </c>
      <c r="D1743" t="str">
        <f t="shared" si="93"/>
        <v>05000US31173</v>
      </c>
      <c r="E1743" t="s">
        <v>1764</v>
      </c>
      <c r="F1743" t="str">
        <f t="shared" si="94"/>
        <v>Thurston</v>
      </c>
      <c r="G1743" t="str">
        <f t="shared" si="95"/>
        <v>Nebraska</v>
      </c>
      <c r="H1743">
        <v>6940</v>
      </c>
      <c r="I1743">
        <v>6940</v>
      </c>
      <c r="J1743">
        <v>6970</v>
      </c>
      <c r="K1743">
        <v>6905</v>
      </c>
      <c r="L1743">
        <v>6917</v>
      </c>
      <c r="M1743">
        <v>6870</v>
      </c>
      <c r="N1743">
        <v>6962</v>
      </c>
      <c r="O1743">
        <v>7069</v>
      </c>
      <c r="P1743" s="2">
        <v>7127</v>
      </c>
      <c r="Q1743" s="10" t="s">
        <v>3289</v>
      </c>
    </row>
    <row r="1744" spans="1:17" x14ac:dyDescent="0.2">
      <c r="A1744" t="s">
        <v>6211</v>
      </c>
      <c r="B1744">
        <v>31175</v>
      </c>
      <c r="C1744">
        <v>50</v>
      </c>
      <c r="D1744" t="str">
        <f t="shared" si="93"/>
        <v>05000US31175</v>
      </c>
      <c r="E1744" t="s">
        <v>1765</v>
      </c>
      <c r="F1744" t="str">
        <f t="shared" si="94"/>
        <v>Valley</v>
      </c>
      <c r="G1744" t="str">
        <f t="shared" si="95"/>
        <v>Nebraska</v>
      </c>
      <c r="H1744">
        <v>4260</v>
      </c>
      <c r="I1744">
        <v>4260</v>
      </c>
      <c r="J1744">
        <v>4262</v>
      </c>
      <c r="K1744">
        <v>4248</v>
      </c>
      <c r="L1744">
        <v>4231</v>
      </c>
      <c r="M1744">
        <v>4197</v>
      </c>
      <c r="N1744">
        <v>4211</v>
      </c>
      <c r="O1744">
        <v>4153</v>
      </c>
      <c r="P1744" s="2">
        <v>4184</v>
      </c>
      <c r="Q1744" s="10" t="s">
        <v>3289</v>
      </c>
    </row>
    <row r="1745" spans="1:20" x14ac:dyDescent="0.2">
      <c r="A1745" t="s">
        <v>6212</v>
      </c>
      <c r="B1745">
        <v>31177</v>
      </c>
      <c r="C1745">
        <v>50</v>
      </c>
      <c r="D1745" t="str">
        <f t="shared" si="93"/>
        <v>05000US31177</v>
      </c>
      <c r="E1745" t="s">
        <v>1766</v>
      </c>
      <c r="F1745" t="str">
        <f t="shared" si="94"/>
        <v>Washington</v>
      </c>
      <c r="G1745" t="str">
        <f t="shared" si="95"/>
        <v>Nebraska</v>
      </c>
      <c r="H1745">
        <v>20234</v>
      </c>
      <c r="I1745">
        <v>20234</v>
      </c>
      <c r="J1745">
        <v>20277</v>
      </c>
      <c r="K1745">
        <v>20257</v>
      </c>
      <c r="L1745">
        <v>20293</v>
      </c>
      <c r="M1745">
        <v>20223</v>
      </c>
      <c r="N1745">
        <v>20297</v>
      </c>
      <c r="O1745">
        <v>20273</v>
      </c>
      <c r="P1745" s="2">
        <v>20603</v>
      </c>
      <c r="Q1745" s="10" t="s">
        <v>3289</v>
      </c>
    </row>
    <row r="1746" spans="1:20" x14ac:dyDescent="0.2">
      <c r="A1746" t="s">
        <v>6213</v>
      </c>
      <c r="B1746">
        <v>31179</v>
      </c>
      <c r="C1746">
        <v>50</v>
      </c>
      <c r="D1746" t="str">
        <f t="shared" si="93"/>
        <v>05000US31179</v>
      </c>
      <c r="E1746" t="s">
        <v>1767</v>
      </c>
      <c r="F1746" t="str">
        <f t="shared" si="94"/>
        <v>Wayne</v>
      </c>
      <c r="G1746" t="str">
        <f t="shared" si="95"/>
        <v>Nebraska</v>
      </c>
      <c r="H1746">
        <v>9595</v>
      </c>
      <c r="I1746">
        <v>9595</v>
      </c>
      <c r="J1746">
        <v>9609</v>
      </c>
      <c r="K1746">
        <v>9460</v>
      </c>
      <c r="L1746">
        <v>9513</v>
      </c>
      <c r="M1746">
        <v>9428</v>
      </c>
      <c r="N1746">
        <v>9397</v>
      </c>
      <c r="O1746">
        <v>9365</v>
      </c>
      <c r="P1746" s="2">
        <v>9365</v>
      </c>
      <c r="Q1746" s="10" t="s">
        <v>3289</v>
      </c>
    </row>
    <row r="1747" spans="1:20" x14ac:dyDescent="0.2">
      <c r="A1747" t="s">
        <v>6214</v>
      </c>
      <c r="B1747">
        <v>31181</v>
      </c>
      <c r="C1747">
        <v>50</v>
      </c>
      <c r="D1747" t="str">
        <f t="shared" si="93"/>
        <v>05000US31181</v>
      </c>
      <c r="E1747" t="s">
        <v>1768</v>
      </c>
      <c r="F1747" t="str">
        <f t="shared" si="94"/>
        <v>Webster</v>
      </c>
      <c r="G1747" t="str">
        <f t="shared" si="95"/>
        <v>Nebraska</v>
      </c>
      <c r="H1747">
        <v>3812</v>
      </c>
      <c r="I1747">
        <v>3812</v>
      </c>
      <c r="J1747">
        <v>3815</v>
      </c>
      <c r="K1747">
        <v>3766</v>
      </c>
      <c r="L1747">
        <v>3753</v>
      </c>
      <c r="M1747">
        <v>3667</v>
      </c>
      <c r="N1747">
        <v>3668</v>
      </c>
      <c r="O1747">
        <v>3635</v>
      </c>
      <c r="P1747" s="2">
        <v>3603</v>
      </c>
      <c r="Q1747" s="10" t="s">
        <v>3289</v>
      </c>
    </row>
    <row r="1748" spans="1:20" x14ac:dyDescent="0.2">
      <c r="A1748" t="s">
        <v>6215</v>
      </c>
      <c r="B1748">
        <v>31183</v>
      </c>
      <c r="C1748">
        <v>50</v>
      </c>
      <c r="D1748" t="str">
        <f t="shared" si="93"/>
        <v>05000US31183</v>
      </c>
      <c r="E1748" t="s">
        <v>1769</v>
      </c>
      <c r="F1748" t="str">
        <f t="shared" si="94"/>
        <v>Wheeler</v>
      </c>
      <c r="G1748" t="str">
        <f t="shared" si="95"/>
        <v>Nebraska</v>
      </c>
      <c r="H1748">
        <v>818</v>
      </c>
      <c r="I1748">
        <v>818</v>
      </c>
      <c r="J1748">
        <v>824</v>
      </c>
      <c r="K1748">
        <v>815</v>
      </c>
      <c r="L1748">
        <v>795</v>
      </c>
      <c r="M1748">
        <v>759</v>
      </c>
      <c r="N1748">
        <v>766</v>
      </c>
      <c r="O1748">
        <v>753</v>
      </c>
      <c r="P1748" s="2">
        <v>776</v>
      </c>
      <c r="Q1748" s="10" t="s">
        <v>3289</v>
      </c>
    </row>
    <row r="1749" spans="1:20" x14ac:dyDescent="0.2">
      <c r="A1749" t="s">
        <v>6216</v>
      </c>
      <c r="B1749">
        <v>31185</v>
      </c>
      <c r="C1749">
        <v>50</v>
      </c>
      <c r="D1749" t="str">
        <f t="shared" si="93"/>
        <v>05000US31185</v>
      </c>
      <c r="E1749" t="s">
        <v>1770</v>
      </c>
      <c r="F1749" t="str">
        <f t="shared" si="94"/>
        <v>York</v>
      </c>
      <c r="G1749" t="str">
        <f t="shared" si="95"/>
        <v>Nebraska</v>
      </c>
      <c r="H1749">
        <v>13665</v>
      </c>
      <c r="I1749">
        <v>13665</v>
      </c>
      <c r="J1749">
        <v>13654</v>
      </c>
      <c r="K1749">
        <v>13760</v>
      </c>
      <c r="L1749">
        <v>13828</v>
      </c>
      <c r="M1749">
        <v>13853</v>
      </c>
      <c r="N1749">
        <v>13915</v>
      </c>
      <c r="O1749">
        <v>13822</v>
      </c>
      <c r="P1749" s="2">
        <v>13794</v>
      </c>
      <c r="Q1749" s="10" t="s">
        <v>3289</v>
      </c>
    </row>
    <row r="1750" spans="1:20" x14ac:dyDescent="0.2">
      <c r="A1750" t="s">
        <v>6217</v>
      </c>
      <c r="B1750">
        <v>32001</v>
      </c>
      <c r="C1750">
        <v>50</v>
      </c>
      <c r="D1750" t="str">
        <f t="shared" si="93"/>
        <v>05000US32001</v>
      </c>
      <c r="E1750" t="s">
        <v>1771</v>
      </c>
      <c r="F1750" t="str">
        <f t="shared" si="94"/>
        <v>Churchill</v>
      </c>
      <c r="G1750" t="str">
        <f t="shared" si="95"/>
        <v>Nevada</v>
      </c>
      <c r="H1750">
        <v>24877</v>
      </c>
      <c r="I1750">
        <v>24877</v>
      </c>
      <c r="J1750">
        <v>24806</v>
      </c>
      <c r="K1750">
        <v>24606</v>
      </c>
      <c r="L1750">
        <v>24333</v>
      </c>
      <c r="M1750">
        <v>24049</v>
      </c>
      <c r="N1750">
        <v>24000</v>
      </c>
      <c r="O1750">
        <v>24159</v>
      </c>
      <c r="P1750" s="2">
        <v>24198</v>
      </c>
      <c r="Q1750" s="10" t="s">
        <v>3283</v>
      </c>
      <c r="S1750" s="2"/>
      <c r="T1750" s="2"/>
    </row>
    <row r="1751" spans="1:20" x14ac:dyDescent="0.2">
      <c r="A1751" t="s">
        <v>6218</v>
      </c>
      <c r="B1751">
        <v>32003</v>
      </c>
      <c r="C1751">
        <v>50</v>
      </c>
      <c r="D1751" t="str">
        <f t="shared" si="93"/>
        <v>05000US32003</v>
      </c>
      <c r="E1751" t="s">
        <v>1772</v>
      </c>
      <c r="F1751" t="str">
        <f t="shared" si="94"/>
        <v>Clark</v>
      </c>
      <c r="G1751" t="str">
        <f t="shared" si="95"/>
        <v>Nevada</v>
      </c>
      <c r="H1751">
        <v>1951269</v>
      </c>
      <c r="I1751">
        <v>1951269</v>
      </c>
      <c r="J1751">
        <v>1953216</v>
      </c>
      <c r="K1751">
        <v>1966295</v>
      </c>
      <c r="L1751">
        <v>1995815</v>
      </c>
      <c r="M1751">
        <v>2025096</v>
      </c>
      <c r="N1751">
        <v>2064899</v>
      </c>
      <c r="O1751">
        <v>2109289</v>
      </c>
      <c r="P1751" s="2">
        <v>2155664</v>
      </c>
      <c r="Q1751" s="10" t="s">
        <v>3240</v>
      </c>
      <c r="S1751" s="2"/>
      <c r="T1751" s="2"/>
    </row>
    <row r="1752" spans="1:20" x14ac:dyDescent="0.2">
      <c r="A1752" t="s">
        <v>6219</v>
      </c>
      <c r="B1752">
        <v>32005</v>
      </c>
      <c r="C1752">
        <v>50</v>
      </c>
      <c r="D1752" t="str">
        <f t="shared" si="93"/>
        <v>05000US32005</v>
      </c>
      <c r="E1752" t="s">
        <v>1773</v>
      </c>
      <c r="F1752" t="str">
        <f t="shared" si="94"/>
        <v>Douglas</v>
      </c>
      <c r="G1752" t="str">
        <f t="shared" si="95"/>
        <v>Nevada</v>
      </c>
      <c r="H1752">
        <v>46997</v>
      </c>
      <c r="I1752">
        <v>46997</v>
      </c>
      <c r="J1752">
        <v>47026</v>
      </c>
      <c r="K1752">
        <v>47031</v>
      </c>
      <c r="L1752">
        <v>46973</v>
      </c>
      <c r="M1752">
        <v>47015</v>
      </c>
      <c r="N1752">
        <v>47492</v>
      </c>
      <c r="O1752">
        <v>47628</v>
      </c>
      <c r="P1752" s="2">
        <v>48020</v>
      </c>
      <c r="Q1752" s="10" t="s">
        <v>3283</v>
      </c>
      <c r="S1752" s="3"/>
      <c r="T1752" s="2"/>
    </row>
    <row r="1753" spans="1:20" x14ac:dyDescent="0.2">
      <c r="A1753" t="s">
        <v>6220</v>
      </c>
      <c r="B1753">
        <v>32007</v>
      </c>
      <c r="C1753">
        <v>50</v>
      </c>
      <c r="D1753" t="str">
        <f t="shared" si="93"/>
        <v>05000US32007</v>
      </c>
      <c r="E1753" t="s">
        <v>1774</v>
      </c>
      <c r="F1753" t="str">
        <f t="shared" si="94"/>
        <v>Elko</v>
      </c>
      <c r="G1753" t="str">
        <f t="shared" si="95"/>
        <v>Nevada</v>
      </c>
      <c r="H1753">
        <v>48818</v>
      </c>
      <c r="I1753">
        <v>48942</v>
      </c>
      <c r="J1753">
        <v>49074</v>
      </c>
      <c r="K1753">
        <v>49510</v>
      </c>
      <c r="L1753">
        <v>51070</v>
      </c>
      <c r="M1753">
        <v>52464</v>
      </c>
      <c r="N1753">
        <v>52648</v>
      </c>
      <c r="O1753">
        <v>51796</v>
      </c>
      <c r="P1753" s="2">
        <v>52168</v>
      </c>
      <c r="Q1753" s="10" t="s">
        <v>3283</v>
      </c>
    </row>
    <row r="1754" spans="1:20" x14ac:dyDescent="0.2">
      <c r="A1754" t="s">
        <v>6221</v>
      </c>
      <c r="B1754">
        <v>32009</v>
      </c>
      <c r="C1754">
        <v>50</v>
      </c>
      <c r="D1754" t="str">
        <f t="shared" si="93"/>
        <v>05000US32009</v>
      </c>
      <c r="E1754" t="s">
        <v>1775</v>
      </c>
      <c r="F1754" t="str">
        <f t="shared" si="94"/>
        <v>Esmeralda</v>
      </c>
      <c r="G1754" t="str">
        <f t="shared" si="95"/>
        <v>Nevada</v>
      </c>
      <c r="H1754">
        <v>783</v>
      </c>
      <c r="I1754">
        <v>784</v>
      </c>
      <c r="J1754">
        <v>782</v>
      </c>
      <c r="K1754">
        <v>759</v>
      </c>
      <c r="L1754">
        <v>770</v>
      </c>
      <c r="M1754">
        <v>831</v>
      </c>
      <c r="N1754">
        <v>811</v>
      </c>
      <c r="O1754">
        <v>807</v>
      </c>
      <c r="P1754" s="2">
        <v>790</v>
      </c>
      <c r="Q1754" s="10" t="s">
        <v>3283</v>
      </c>
    </row>
    <row r="1755" spans="1:20" x14ac:dyDescent="0.2">
      <c r="A1755" t="s">
        <v>6222</v>
      </c>
      <c r="B1755">
        <v>32011</v>
      </c>
      <c r="C1755">
        <v>50</v>
      </c>
      <c r="D1755" t="str">
        <f t="shared" si="93"/>
        <v>05000US32011</v>
      </c>
      <c r="E1755" t="s">
        <v>1776</v>
      </c>
      <c r="F1755" t="str">
        <f t="shared" si="94"/>
        <v>Eureka</v>
      </c>
      <c r="G1755" t="str">
        <f t="shared" si="95"/>
        <v>Nevada</v>
      </c>
      <c r="H1755">
        <v>1987</v>
      </c>
      <c r="I1755">
        <v>1987</v>
      </c>
      <c r="J1755">
        <v>1993</v>
      </c>
      <c r="K1755">
        <v>1982</v>
      </c>
      <c r="L1755">
        <v>1996</v>
      </c>
      <c r="M1755">
        <v>2056</v>
      </c>
      <c r="N1755">
        <v>1988</v>
      </c>
      <c r="O1755">
        <v>2027</v>
      </c>
      <c r="P1755" s="2">
        <v>1917</v>
      </c>
      <c r="Q1755" s="10" t="s">
        <v>3283</v>
      </c>
    </row>
    <row r="1756" spans="1:20" x14ac:dyDescent="0.2">
      <c r="A1756" t="s">
        <v>6223</v>
      </c>
      <c r="B1756">
        <v>32013</v>
      </c>
      <c r="C1756">
        <v>50</v>
      </c>
      <c r="D1756" t="str">
        <f t="shared" si="93"/>
        <v>05000US32013</v>
      </c>
      <c r="E1756" t="s">
        <v>1777</v>
      </c>
      <c r="F1756" t="str">
        <f t="shared" si="94"/>
        <v>Humboldt</v>
      </c>
      <c r="G1756" t="str">
        <f t="shared" si="95"/>
        <v>Nevada</v>
      </c>
      <c r="H1756">
        <v>16528</v>
      </c>
      <c r="I1756">
        <v>16525</v>
      </c>
      <c r="J1756">
        <v>16592</v>
      </c>
      <c r="K1756">
        <v>16634</v>
      </c>
      <c r="L1756">
        <v>17068</v>
      </c>
      <c r="M1756">
        <v>17336</v>
      </c>
      <c r="N1756">
        <v>17209</v>
      </c>
      <c r="O1756">
        <v>17002</v>
      </c>
      <c r="P1756" s="2">
        <v>16842</v>
      </c>
      <c r="Q1756" s="10" t="s">
        <v>3283</v>
      </c>
    </row>
    <row r="1757" spans="1:20" x14ac:dyDescent="0.2">
      <c r="A1757" t="s">
        <v>6224</v>
      </c>
      <c r="B1757">
        <v>32015</v>
      </c>
      <c r="C1757">
        <v>50</v>
      </c>
      <c r="D1757" t="str">
        <f t="shared" si="93"/>
        <v>05000US32015</v>
      </c>
      <c r="E1757" t="s">
        <v>1778</v>
      </c>
      <c r="F1757" t="str">
        <f t="shared" si="94"/>
        <v>Lander</v>
      </c>
      <c r="G1757" t="str">
        <f t="shared" si="95"/>
        <v>Nevada</v>
      </c>
      <c r="H1757">
        <v>5775</v>
      </c>
      <c r="I1757">
        <v>5775</v>
      </c>
      <c r="J1757">
        <v>5784</v>
      </c>
      <c r="K1757">
        <v>5844</v>
      </c>
      <c r="L1757">
        <v>5931</v>
      </c>
      <c r="M1757">
        <v>6056</v>
      </c>
      <c r="N1757">
        <v>5966</v>
      </c>
      <c r="O1757">
        <v>5879</v>
      </c>
      <c r="P1757" s="2">
        <v>5702</v>
      </c>
      <c r="Q1757" s="10" t="s">
        <v>3283</v>
      </c>
    </row>
    <row r="1758" spans="1:20" x14ac:dyDescent="0.2">
      <c r="A1758" t="s">
        <v>6225</v>
      </c>
      <c r="B1758">
        <v>32017</v>
      </c>
      <c r="C1758">
        <v>50</v>
      </c>
      <c r="D1758" t="str">
        <f t="shared" si="93"/>
        <v>05000US32017</v>
      </c>
      <c r="E1758" t="s">
        <v>1779</v>
      </c>
      <c r="F1758" t="str">
        <f t="shared" si="94"/>
        <v>Lincoln</v>
      </c>
      <c r="G1758" t="str">
        <f t="shared" si="95"/>
        <v>Nevada</v>
      </c>
      <c r="H1758">
        <v>5345</v>
      </c>
      <c r="I1758">
        <v>5345</v>
      </c>
      <c r="J1758">
        <v>5359</v>
      </c>
      <c r="K1758">
        <v>5263</v>
      </c>
      <c r="L1758">
        <v>5338</v>
      </c>
      <c r="M1758">
        <v>5211</v>
      </c>
      <c r="N1758">
        <v>5122</v>
      </c>
      <c r="O1758">
        <v>5048</v>
      </c>
      <c r="P1758" s="2">
        <v>5055</v>
      </c>
      <c r="Q1758" s="10" t="s">
        <v>3283</v>
      </c>
    </row>
    <row r="1759" spans="1:20" x14ac:dyDescent="0.2">
      <c r="A1759" t="s">
        <v>6226</v>
      </c>
      <c r="B1759">
        <v>32019</v>
      </c>
      <c r="C1759">
        <v>50</v>
      </c>
      <c r="D1759" t="str">
        <f t="shared" si="93"/>
        <v>05000US32019</v>
      </c>
      <c r="E1759" t="s">
        <v>1780</v>
      </c>
      <c r="F1759" t="str">
        <f t="shared" si="94"/>
        <v>Lyon</v>
      </c>
      <c r="G1759" t="str">
        <f t="shared" si="95"/>
        <v>Nevada</v>
      </c>
      <c r="H1759">
        <v>51980</v>
      </c>
      <c r="I1759">
        <v>51980</v>
      </c>
      <c r="J1759">
        <v>52070</v>
      </c>
      <c r="K1759">
        <v>51463</v>
      </c>
      <c r="L1759">
        <v>51087</v>
      </c>
      <c r="M1759">
        <v>51267</v>
      </c>
      <c r="N1759">
        <v>51613</v>
      </c>
      <c r="O1759">
        <v>52339</v>
      </c>
      <c r="P1759" s="2">
        <v>53179</v>
      </c>
      <c r="Q1759" s="10" t="s">
        <v>3283</v>
      </c>
    </row>
    <row r="1760" spans="1:20" x14ac:dyDescent="0.2">
      <c r="A1760" t="s">
        <v>6227</v>
      </c>
      <c r="B1760">
        <v>32021</v>
      </c>
      <c r="C1760">
        <v>50</v>
      </c>
      <c r="D1760" t="str">
        <f t="shared" si="93"/>
        <v>05000US32021</v>
      </c>
      <c r="E1760" t="s">
        <v>1781</v>
      </c>
      <c r="F1760" t="str">
        <f t="shared" si="94"/>
        <v>Mineral</v>
      </c>
      <c r="G1760" t="str">
        <f t="shared" si="95"/>
        <v>Nevada</v>
      </c>
      <c r="H1760">
        <v>4772</v>
      </c>
      <c r="I1760">
        <v>4771</v>
      </c>
      <c r="J1760">
        <v>4771</v>
      </c>
      <c r="K1760">
        <v>4622</v>
      </c>
      <c r="L1760">
        <v>4664</v>
      </c>
      <c r="M1760">
        <v>4548</v>
      </c>
      <c r="N1760">
        <v>4482</v>
      </c>
      <c r="O1760">
        <v>4452</v>
      </c>
      <c r="P1760" s="2">
        <v>4449</v>
      </c>
      <c r="Q1760" s="10" t="s">
        <v>3283</v>
      </c>
    </row>
    <row r="1761" spans="1:19" x14ac:dyDescent="0.2">
      <c r="A1761" t="s">
        <v>6228</v>
      </c>
      <c r="B1761">
        <v>32023</v>
      </c>
      <c r="C1761">
        <v>50</v>
      </c>
      <c r="D1761" t="str">
        <f t="shared" si="93"/>
        <v>05000US32023</v>
      </c>
      <c r="E1761" t="s">
        <v>1782</v>
      </c>
      <c r="F1761" t="str">
        <f t="shared" si="94"/>
        <v>Nye</v>
      </c>
      <c r="G1761" t="str">
        <f t="shared" si="95"/>
        <v>Nevada</v>
      </c>
      <c r="H1761">
        <v>43946</v>
      </c>
      <c r="I1761">
        <v>43945</v>
      </c>
      <c r="J1761">
        <v>43858</v>
      </c>
      <c r="K1761">
        <v>44043</v>
      </c>
      <c r="L1761">
        <v>43658</v>
      </c>
      <c r="M1761">
        <v>42922</v>
      </c>
      <c r="N1761">
        <v>42903</v>
      </c>
      <c r="O1761">
        <v>43086</v>
      </c>
      <c r="P1761" s="2">
        <v>43423</v>
      </c>
      <c r="Q1761" s="10" t="s">
        <v>3283</v>
      </c>
    </row>
    <row r="1762" spans="1:19" x14ac:dyDescent="0.2">
      <c r="A1762" t="s">
        <v>6229</v>
      </c>
      <c r="B1762">
        <v>32027</v>
      </c>
      <c r="C1762">
        <v>50</v>
      </c>
      <c r="D1762" t="str">
        <f t="shared" si="93"/>
        <v>05000US32027</v>
      </c>
      <c r="E1762" t="s">
        <v>1783</v>
      </c>
      <c r="F1762" t="str">
        <f t="shared" si="94"/>
        <v>Pershing</v>
      </c>
      <c r="G1762" t="str">
        <f t="shared" si="95"/>
        <v>Nevada</v>
      </c>
      <c r="H1762">
        <v>6753</v>
      </c>
      <c r="I1762">
        <v>6753</v>
      </c>
      <c r="J1762">
        <v>6744</v>
      </c>
      <c r="K1762">
        <v>6640</v>
      </c>
      <c r="L1762">
        <v>6768</v>
      </c>
      <c r="M1762">
        <v>6847</v>
      </c>
      <c r="N1762">
        <v>6677</v>
      </c>
      <c r="O1762">
        <v>6599</v>
      </c>
      <c r="P1762" s="2">
        <v>6560</v>
      </c>
      <c r="Q1762" s="10" t="s">
        <v>3283</v>
      </c>
    </row>
    <row r="1763" spans="1:19" x14ac:dyDescent="0.2">
      <c r="A1763" t="s">
        <v>6230</v>
      </c>
      <c r="B1763">
        <v>32029</v>
      </c>
      <c r="C1763">
        <v>50</v>
      </c>
      <c r="D1763" t="str">
        <f t="shared" si="93"/>
        <v>05000US32029</v>
      </c>
      <c r="E1763" t="s">
        <v>1784</v>
      </c>
      <c r="F1763" t="str">
        <f t="shared" si="94"/>
        <v>Storey</v>
      </c>
      <c r="G1763" t="str">
        <f t="shared" si="95"/>
        <v>Nevada</v>
      </c>
      <c r="H1763">
        <v>4010</v>
      </c>
      <c r="I1763">
        <v>4010</v>
      </c>
      <c r="J1763">
        <v>3995</v>
      </c>
      <c r="K1763">
        <v>3951</v>
      </c>
      <c r="L1763">
        <v>3914</v>
      </c>
      <c r="M1763">
        <v>3876</v>
      </c>
      <c r="N1763">
        <v>3898</v>
      </c>
      <c r="O1763">
        <v>3967</v>
      </c>
      <c r="P1763" s="2">
        <v>4051</v>
      </c>
      <c r="Q1763" s="10" t="s">
        <v>3283</v>
      </c>
    </row>
    <row r="1764" spans="1:19" x14ac:dyDescent="0.2">
      <c r="A1764" t="s">
        <v>6231</v>
      </c>
      <c r="B1764">
        <v>32031</v>
      </c>
      <c r="C1764">
        <v>50</v>
      </c>
      <c r="D1764" t="str">
        <f t="shared" si="93"/>
        <v>05000US32031</v>
      </c>
      <c r="E1764" t="s">
        <v>1785</v>
      </c>
      <c r="F1764" t="str">
        <f t="shared" si="94"/>
        <v>Washoe</v>
      </c>
      <c r="G1764" t="str">
        <f t="shared" si="95"/>
        <v>Nevada</v>
      </c>
      <c r="H1764">
        <v>421407</v>
      </c>
      <c r="I1764">
        <v>421427</v>
      </c>
      <c r="J1764">
        <v>422146</v>
      </c>
      <c r="K1764">
        <v>424885</v>
      </c>
      <c r="L1764">
        <v>428654</v>
      </c>
      <c r="M1764">
        <v>432897</v>
      </c>
      <c r="N1764">
        <v>438943</v>
      </c>
      <c r="O1764">
        <v>445460</v>
      </c>
      <c r="P1764" s="2">
        <v>453616</v>
      </c>
      <c r="Q1764" s="10" t="s">
        <v>3283</v>
      </c>
    </row>
    <row r="1765" spans="1:19" x14ac:dyDescent="0.2">
      <c r="A1765" t="s">
        <v>6232</v>
      </c>
      <c r="B1765">
        <v>32033</v>
      </c>
      <c r="C1765">
        <v>50</v>
      </c>
      <c r="D1765" t="str">
        <f t="shared" si="93"/>
        <v>05000US32033</v>
      </c>
      <c r="E1765" t="s">
        <v>1786</v>
      </c>
      <c r="F1765" t="str">
        <f t="shared" si="94"/>
        <v>White Pine</v>
      </c>
      <c r="G1765" t="str">
        <f t="shared" si="95"/>
        <v>Nevada</v>
      </c>
      <c r="H1765">
        <v>10030</v>
      </c>
      <c r="I1765">
        <v>10030</v>
      </c>
      <c r="J1765">
        <v>10043</v>
      </c>
      <c r="K1765">
        <v>10113</v>
      </c>
      <c r="L1765">
        <v>9986</v>
      </c>
      <c r="M1765">
        <v>10004</v>
      </c>
      <c r="N1765">
        <v>9977</v>
      </c>
      <c r="O1765">
        <v>9815</v>
      </c>
      <c r="P1765" s="2">
        <v>9682</v>
      </c>
      <c r="Q1765" s="10" t="s">
        <v>3283</v>
      </c>
    </row>
    <row r="1766" spans="1:19" x14ac:dyDescent="0.2">
      <c r="A1766" t="s">
        <v>6233</v>
      </c>
      <c r="B1766">
        <v>32510</v>
      </c>
      <c r="C1766">
        <v>50</v>
      </c>
      <c r="D1766" t="str">
        <f t="shared" si="93"/>
        <v>05000US32510</v>
      </c>
      <c r="E1766" t="s">
        <v>1787</v>
      </c>
      <c r="F1766" t="str">
        <f>MID(MID(E1766,1,FIND(",",E1766)-1),1,FIND(" City",MID(E1766,1,FIND(",",E1766)-1))-1)</f>
        <v>Carson</v>
      </c>
      <c r="G1766" t="str">
        <f t="shared" si="95"/>
        <v>Nevada</v>
      </c>
      <c r="H1766">
        <v>55274</v>
      </c>
      <c r="I1766">
        <v>55274</v>
      </c>
      <c r="J1766">
        <v>55025</v>
      </c>
      <c r="K1766">
        <v>54738</v>
      </c>
      <c r="L1766">
        <v>54540</v>
      </c>
      <c r="M1766">
        <v>53989</v>
      </c>
      <c r="N1766">
        <v>54385</v>
      </c>
      <c r="O1766">
        <v>54405</v>
      </c>
      <c r="P1766" s="2">
        <v>54742</v>
      </c>
      <c r="Q1766" s="10" t="s">
        <v>3283</v>
      </c>
    </row>
    <row r="1767" spans="1:19" x14ac:dyDescent="0.2">
      <c r="A1767" t="s">
        <v>6234</v>
      </c>
      <c r="B1767">
        <v>33001</v>
      </c>
      <c r="C1767">
        <v>50</v>
      </c>
      <c r="D1767" t="str">
        <f t="shared" si="93"/>
        <v>05000US33001</v>
      </c>
      <c r="E1767" t="s">
        <v>1788</v>
      </c>
      <c r="F1767" t="str">
        <f t="shared" si="94"/>
        <v>Belknap</v>
      </c>
      <c r="G1767" t="str">
        <f t="shared" si="95"/>
        <v>New Hampshire</v>
      </c>
      <c r="H1767">
        <v>60088</v>
      </c>
      <c r="I1767">
        <v>60072</v>
      </c>
      <c r="J1767">
        <v>60100</v>
      </c>
      <c r="K1767">
        <v>60240</v>
      </c>
      <c r="L1767">
        <v>60339</v>
      </c>
      <c r="M1767">
        <v>60138</v>
      </c>
      <c r="N1767">
        <v>60278</v>
      </c>
      <c r="O1767">
        <v>60427</v>
      </c>
      <c r="P1767" s="2">
        <v>60779</v>
      </c>
      <c r="Q1767" s="10" t="s">
        <v>3226</v>
      </c>
      <c r="S1767" s="3"/>
    </row>
    <row r="1768" spans="1:19" x14ac:dyDescent="0.2">
      <c r="A1768" t="s">
        <v>6235</v>
      </c>
      <c r="B1768">
        <v>33003</v>
      </c>
      <c r="C1768">
        <v>50</v>
      </c>
      <c r="D1768" t="str">
        <f t="shared" si="93"/>
        <v>05000US33003</v>
      </c>
      <c r="E1768" t="s">
        <v>1789</v>
      </c>
      <c r="F1768" t="str">
        <f t="shared" si="94"/>
        <v>Carroll</v>
      </c>
      <c r="G1768" t="str">
        <f t="shared" si="95"/>
        <v>New Hampshire</v>
      </c>
      <c r="H1768">
        <v>47818</v>
      </c>
      <c r="I1768">
        <v>47833</v>
      </c>
      <c r="J1768">
        <v>47833</v>
      </c>
      <c r="K1768">
        <v>47763</v>
      </c>
      <c r="L1768">
        <v>47677</v>
      </c>
      <c r="M1768">
        <v>47512</v>
      </c>
      <c r="N1768">
        <v>47380</v>
      </c>
      <c r="O1768">
        <v>47222</v>
      </c>
      <c r="P1768" s="2">
        <v>47289</v>
      </c>
      <c r="Q1768" s="10" t="s">
        <v>3231</v>
      </c>
      <c r="S1768" s="3"/>
    </row>
    <row r="1769" spans="1:19" x14ac:dyDescent="0.2">
      <c r="A1769" t="s">
        <v>6236</v>
      </c>
      <c r="B1769">
        <v>33005</v>
      </c>
      <c r="C1769">
        <v>50</v>
      </c>
      <c r="D1769" t="str">
        <f t="shared" si="93"/>
        <v>05000US33005</v>
      </c>
      <c r="E1769" t="s">
        <v>1790</v>
      </c>
      <c r="F1769" t="str">
        <f t="shared" si="94"/>
        <v>Cheshire</v>
      </c>
      <c r="G1769" t="str">
        <f t="shared" si="95"/>
        <v>New Hampshire</v>
      </c>
      <c r="H1769">
        <v>77117</v>
      </c>
      <c r="I1769">
        <v>77117</v>
      </c>
      <c r="J1769">
        <v>77066</v>
      </c>
      <c r="K1769">
        <v>76915</v>
      </c>
      <c r="L1769">
        <v>76851</v>
      </c>
      <c r="M1769">
        <v>76598</v>
      </c>
      <c r="N1769">
        <v>76288</v>
      </c>
      <c r="O1769">
        <v>76089</v>
      </c>
      <c r="P1769" s="2">
        <v>75774</v>
      </c>
      <c r="Q1769" s="10" t="s">
        <v>3231</v>
      </c>
    </row>
    <row r="1770" spans="1:19" x14ac:dyDescent="0.2">
      <c r="A1770" t="s">
        <v>6237</v>
      </c>
      <c r="B1770">
        <v>33007</v>
      </c>
      <c r="C1770">
        <v>50</v>
      </c>
      <c r="D1770" t="str">
        <f t="shared" si="93"/>
        <v>05000US33007</v>
      </c>
      <c r="E1770" t="s">
        <v>1791</v>
      </c>
      <c r="F1770" t="str">
        <f t="shared" si="94"/>
        <v>Coos</v>
      </c>
      <c r="G1770" t="str">
        <f t="shared" si="95"/>
        <v>New Hampshire</v>
      </c>
      <c r="H1770">
        <v>33055</v>
      </c>
      <c r="I1770">
        <v>33052</v>
      </c>
      <c r="J1770">
        <v>32978</v>
      </c>
      <c r="K1770">
        <v>32490</v>
      </c>
      <c r="L1770">
        <v>32005</v>
      </c>
      <c r="M1770">
        <v>31981</v>
      </c>
      <c r="N1770">
        <v>32778</v>
      </c>
      <c r="O1770">
        <v>32293</v>
      </c>
      <c r="P1770" s="2">
        <v>32039</v>
      </c>
      <c r="Q1770" s="10" t="s">
        <v>3231</v>
      </c>
    </row>
    <row r="1771" spans="1:19" x14ac:dyDescent="0.2">
      <c r="A1771" t="s">
        <v>6238</v>
      </c>
      <c r="B1771">
        <v>33009</v>
      </c>
      <c r="C1771">
        <v>50</v>
      </c>
      <c r="D1771" t="str">
        <f t="shared" si="93"/>
        <v>05000US33009</v>
      </c>
      <c r="E1771" t="s">
        <v>1792</v>
      </c>
      <c r="F1771" t="str">
        <f t="shared" si="94"/>
        <v>Grafton</v>
      </c>
      <c r="G1771" t="str">
        <f t="shared" si="95"/>
        <v>New Hampshire</v>
      </c>
      <c r="H1771">
        <v>89118</v>
      </c>
      <c r="I1771">
        <v>89125</v>
      </c>
      <c r="J1771">
        <v>89117</v>
      </c>
      <c r="K1771">
        <v>89051</v>
      </c>
      <c r="L1771">
        <v>89230</v>
      </c>
      <c r="M1771">
        <v>89440</v>
      </c>
      <c r="N1771">
        <v>89465</v>
      </c>
      <c r="O1771">
        <v>88799</v>
      </c>
      <c r="P1771" s="2">
        <v>88888</v>
      </c>
      <c r="Q1771" s="10" t="s">
        <v>3231</v>
      </c>
    </row>
    <row r="1772" spans="1:19" x14ac:dyDescent="0.2">
      <c r="A1772" t="s">
        <v>6239</v>
      </c>
      <c r="B1772">
        <v>33011</v>
      </c>
      <c r="C1772">
        <v>50</v>
      </c>
      <c r="D1772" t="str">
        <f t="shared" si="93"/>
        <v>05000US33011</v>
      </c>
      <c r="E1772" t="s">
        <v>1793</v>
      </c>
      <c r="F1772" t="str">
        <f t="shared" si="94"/>
        <v>Hillsborough</v>
      </c>
      <c r="G1772" t="str">
        <f t="shared" si="95"/>
        <v>New Hampshire</v>
      </c>
      <c r="H1772">
        <v>400721</v>
      </c>
      <c r="I1772">
        <v>400720</v>
      </c>
      <c r="J1772">
        <v>401039</v>
      </c>
      <c r="K1772">
        <v>401774</v>
      </c>
      <c r="L1772">
        <v>402651</v>
      </c>
      <c r="M1772">
        <v>403308</v>
      </c>
      <c r="N1772">
        <v>405003</v>
      </c>
      <c r="O1772">
        <v>406015</v>
      </c>
      <c r="P1772" s="2">
        <v>407761</v>
      </c>
      <c r="Q1772" s="10" t="s">
        <v>3226</v>
      </c>
    </row>
    <row r="1773" spans="1:19" x14ac:dyDescent="0.2">
      <c r="A1773" t="s">
        <v>6240</v>
      </c>
      <c r="B1773">
        <v>33013</v>
      </c>
      <c r="C1773">
        <v>50</v>
      </c>
      <c r="D1773" t="str">
        <f t="shared" si="93"/>
        <v>05000US33013</v>
      </c>
      <c r="E1773" t="s">
        <v>1794</v>
      </c>
      <c r="F1773" t="str">
        <f t="shared" si="94"/>
        <v>Merrimack</v>
      </c>
      <c r="G1773" t="str">
        <f t="shared" si="95"/>
        <v>New Hampshire</v>
      </c>
      <c r="H1773">
        <v>146445</v>
      </c>
      <c r="I1773">
        <v>146444</v>
      </c>
      <c r="J1773">
        <v>146433</v>
      </c>
      <c r="K1773">
        <v>146733</v>
      </c>
      <c r="L1773">
        <v>146944</v>
      </c>
      <c r="M1773">
        <v>147243</v>
      </c>
      <c r="N1773">
        <v>147714</v>
      </c>
      <c r="O1773">
        <v>148094</v>
      </c>
      <c r="P1773" s="2">
        <v>148582</v>
      </c>
      <c r="Q1773" s="10" t="s">
        <v>3226</v>
      </c>
    </row>
    <row r="1774" spans="1:19" x14ac:dyDescent="0.2">
      <c r="A1774" t="s">
        <v>6241</v>
      </c>
      <c r="B1774">
        <v>33015</v>
      </c>
      <c r="C1774">
        <v>50</v>
      </c>
      <c r="D1774" t="str">
        <f t="shared" si="93"/>
        <v>05000US33015</v>
      </c>
      <c r="E1774" t="s">
        <v>1795</v>
      </c>
      <c r="F1774" t="str">
        <f t="shared" si="94"/>
        <v>Rockingham</v>
      </c>
      <c r="G1774" t="str">
        <f t="shared" si="95"/>
        <v>New Hampshire</v>
      </c>
      <c r="H1774">
        <v>295223</v>
      </c>
      <c r="I1774">
        <v>295214</v>
      </c>
      <c r="J1774">
        <v>295339</v>
      </c>
      <c r="K1774">
        <v>296001</v>
      </c>
      <c r="L1774">
        <v>297694</v>
      </c>
      <c r="M1774">
        <v>298706</v>
      </c>
      <c r="N1774">
        <v>300532</v>
      </c>
      <c r="O1774">
        <v>301640</v>
      </c>
      <c r="P1774" s="2">
        <v>303251</v>
      </c>
      <c r="Q1774" s="10" t="s">
        <v>3226</v>
      </c>
    </row>
    <row r="1775" spans="1:19" x14ac:dyDescent="0.2">
      <c r="A1775" t="s">
        <v>6242</v>
      </c>
      <c r="B1775">
        <v>33017</v>
      </c>
      <c r="C1775">
        <v>50</v>
      </c>
      <c r="D1775" t="str">
        <f t="shared" si="93"/>
        <v>05000US33017</v>
      </c>
      <c r="E1775" t="s">
        <v>1796</v>
      </c>
      <c r="F1775" t="str">
        <f t="shared" si="94"/>
        <v>Strafford</v>
      </c>
      <c r="G1775" t="str">
        <f t="shared" si="95"/>
        <v>New Hampshire</v>
      </c>
      <c r="H1775">
        <v>123143</v>
      </c>
      <c r="I1775">
        <v>123140</v>
      </c>
      <c r="J1775">
        <v>123213</v>
      </c>
      <c r="K1775">
        <v>124053</v>
      </c>
      <c r="L1775">
        <v>124612</v>
      </c>
      <c r="M1775">
        <v>124802</v>
      </c>
      <c r="N1775">
        <v>126218</v>
      </c>
      <c r="O1775">
        <v>126504</v>
      </c>
      <c r="P1775" s="2">
        <v>127428</v>
      </c>
      <c r="Q1775" s="10" t="s">
        <v>3226</v>
      </c>
    </row>
    <row r="1776" spans="1:19" x14ac:dyDescent="0.2">
      <c r="A1776" t="s">
        <v>6243</v>
      </c>
      <c r="B1776">
        <v>33019</v>
      </c>
      <c r="C1776">
        <v>50</v>
      </c>
      <c r="D1776" t="str">
        <f t="shared" si="93"/>
        <v>05000US33019</v>
      </c>
      <c r="E1776" t="s">
        <v>1797</v>
      </c>
      <c r="F1776" t="str">
        <f t="shared" si="94"/>
        <v>Sullivan</v>
      </c>
      <c r="G1776" t="str">
        <f t="shared" si="95"/>
        <v>New Hampshire</v>
      </c>
      <c r="H1776">
        <v>43742</v>
      </c>
      <c r="I1776">
        <v>43744</v>
      </c>
      <c r="J1776">
        <v>43754</v>
      </c>
      <c r="K1776">
        <v>43453</v>
      </c>
      <c r="L1776">
        <v>43179</v>
      </c>
      <c r="M1776">
        <v>42959</v>
      </c>
      <c r="N1776">
        <v>43087</v>
      </c>
      <c r="O1776">
        <v>43028</v>
      </c>
      <c r="P1776" s="2">
        <v>43004</v>
      </c>
      <c r="Q1776" s="10" t="s">
        <v>3231</v>
      </c>
    </row>
    <row r="1777" spans="1:20" x14ac:dyDescent="0.2">
      <c r="A1777" t="s">
        <v>6244</v>
      </c>
      <c r="B1777">
        <v>34001</v>
      </c>
      <c r="C1777">
        <v>50</v>
      </c>
      <c r="D1777" t="str">
        <f t="shared" si="93"/>
        <v>05000US34001</v>
      </c>
      <c r="E1777" t="s">
        <v>1798</v>
      </c>
      <c r="F1777" t="str">
        <f t="shared" si="94"/>
        <v>Atlantic</v>
      </c>
      <c r="G1777" t="str">
        <f t="shared" si="95"/>
        <v>New Jersey</v>
      </c>
      <c r="H1777">
        <v>274549</v>
      </c>
      <c r="I1777">
        <v>274540</v>
      </c>
      <c r="J1777">
        <v>274757</v>
      </c>
      <c r="K1777">
        <v>275017</v>
      </c>
      <c r="L1777">
        <v>275604</v>
      </c>
      <c r="M1777">
        <v>275784</v>
      </c>
      <c r="N1777">
        <v>274715</v>
      </c>
      <c r="O1777">
        <v>273035</v>
      </c>
      <c r="P1777" s="2">
        <v>270991</v>
      </c>
      <c r="Q1777" s="10" t="s">
        <v>3265</v>
      </c>
      <c r="R1777"/>
      <c r="S1777" s="2"/>
    </row>
    <row r="1778" spans="1:20" x14ac:dyDescent="0.2">
      <c r="A1778" t="s">
        <v>6245</v>
      </c>
      <c r="B1778">
        <v>34003</v>
      </c>
      <c r="C1778">
        <v>50</v>
      </c>
      <c r="D1778" t="str">
        <f t="shared" si="93"/>
        <v>05000US34003</v>
      </c>
      <c r="E1778" t="s">
        <v>1799</v>
      </c>
      <c r="F1778" t="str">
        <f t="shared" si="94"/>
        <v>Bergen</v>
      </c>
      <c r="G1778" t="str">
        <f t="shared" si="95"/>
        <v>New Jersey</v>
      </c>
      <c r="H1778">
        <v>905116</v>
      </c>
      <c r="I1778">
        <v>905117</v>
      </c>
      <c r="J1778">
        <v>906800</v>
      </c>
      <c r="K1778">
        <v>913717</v>
      </c>
      <c r="L1778">
        <v>919694</v>
      </c>
      <c r="M1778">
        <v>925497</v>
      </c>
      <c r="N1778">
        <v>931196</v>
      </c>
      <c r="O1778">
        <v>936010</v>
      </c>
      <c r="P1778" s="2">
        <v>939151</v>
      </c>
      <c r="Q1778" s="10" t="s">
        <v>3224</v>
      </c>
      <c r="R1778"/>
      <c r="S1778" s="2"/>
    </row>
    <row r="1779" spans="1:20" x14ac:dyDescent="0.2">
      <c r="A1779" t="s">
        <v>6246</v>
      </c>
      <c r="B1779">
        <v>34005</v>
      </c>
      <c r="C1779">
        <v>50</v>
      </c>
      <c r="D1779" t="str">
        <f t="shared" si="93"/>
        <v>05000US34005</v>
      </c>
      <c r="E1779" t="s">
        <v>1800</v>
      </c>
      <c r="F1779" t="str">
        <f t="shared" si="94"/>
        <v>Burlington</v>
      </c>
      <c r="G1779" t="str">
        <f t="shared" si="95"/>
        <v>New Jersey</v>
      </c>
      <c r="H1779">
        <v>448734</v>
      </c>
      <c r="I1779">
        <v>448738</v>
      </c>
      <c r="J1779">
        <v>449238</v>
      </c>
      <c r="K1779">
        <v>450555</v>
      </c>
      <c r="L1779">
        <v>451226</v>
      </c>
      <c r="M1779">
        <v>449939</v>
      </c>
      <c r="N1779">
        <v>451054</v>
      </c>
      <c r="O1779">
        <v>449675</v>
      </c>
      <c r="P1779" s="2">
        <v>449284</v>
      </c>
      <c r="Q1779" s="10" t="s">
        <v>3476</v>
      </c>
    </row>
    <row r="1780" spans="1:20" x14ac:dyDescent="0.2">
      <c r="A1780" t="s">
        <v>6247</v>
      </c>
      <c r="B1780">
        <v>34007</v>
      </c>
      <c r="C1780">
        <v>50</v>
      </c>
      <c r="D1780" t="str">
        <f t="shared" si="93"/>
        <v>05000US34007</v>
      </c>
      <c r="E1780" t="s">
        <v>1801</v>
      </c>
      <c r="F1780" t="str">
        <f t="shared" si="94"/>
        <v>Camden</v>
      </c>
      <c r="G1780" t="str">
        <f t="shared" si="95"/>
        <v>New Jersey</v>
      </c>
      <c r="H1780">
        <v>513657</v>
      </c>
      <c r="I1780">
        <v>513678</v>
      </c>
      <c r="J1780">
        <v>513597</v>
      </c>
      <c r="K1780">
        <v>513097</v>
      </c>
      <c r="L1780">
        <v>512906</v>
      </c>
      <c r="M1780">
        <v>511702</v>
      </c>
      <c r="N1780">
        <v>510670</v>
      </c>
      <c r="O1780">
        <v>510295</v>
      </c>
      <c r="P1780" s="2">
        <v>510150</v>
      </c>
      <c r="Q1780" s="10" t="s">
        <v>3265</v>
      </c>
      <c r="R1780"/>
      <c r="S1780" s="2"/>
      <c r="T1780" s="2"/>
    </row>
    <row r="1781" spans="1:20" x14ac:dyDescent="0.2">
      <c r="A1781" t="s">
        <v>6248</v>
      </c>
      <c r="B1781">
        <v>34009</v>
      </c>
      <c r="C1781">
        <v>50</v>
      </c>
      <c r="D1781" t="str">
        <f t="shared" si="93"/>
        <v>05000US34009</v>
      </c>
      <c r="E1781" t="s">
        <v>1802</v>
      </c>
      <c r="F1781" t="str">
        <f t="shared" si="94"/>
        <v>Cape May</v>
      </c>
      <c r="G1781" t="str">
        <f t="shared" si="95"/>
        <v>New Jersey</v>
      </c>
      <c r="H1781">
        <v>97265</v>
      </c>
      <c r="I1781">
        <v>97265</v>
      </c>
      <c r="J1781">
        <v>97267</v>
      </c>
      <c r="K1781">
        <v>96604</v>
      </c>
      <c r="L1781">
        <v>96460</v>
      </c>
      <c r="M1781">
        <v>95868</v>
      </c>
      <c r="N1781">
        <v>95417</v>
      </c>
      <c r="O1781">
        <v>94843</v>
      </c>
      <c r="P1781" s="2">
        <v>94430</v>
      </c>
      <c r="Q1781" s="10" t="s">
        <v>3265</v>
      </c>
      <c r="R1781"/>
      <c r="S1781" s="2"/>
      <c r="T1781" s="2"/>
    </row>
    <row r="1782" spans="1:20" x14ac:dyDescent="0.2">
      <c r="A1782" t="s">
        <v>6249</v>
      </c>
      <c r="B1782">
        <v>34011</v>
      </c>
      <c r="C1782">
        <v>50</v>
      </c>
      <c r="D1782" t="str">
        <f t="shared" si="93"/>
        <v>05000US34011</v>
      </c>
      <c r="E1782" t="s">
        <v>1803</v>
      </c>
      <c r="F1782" t="str">
        <f t="shared" si="94"/>
        <v>Cumberland</v>
      </c>
      <c r="G1782" t="str">
        <f t="shared" si="95"/>
        <v>New Jersey</v>
      </c>
      <c r="H1782">
        <v>156898</v>
      </c>
      <c r="I1782">
        <v>156628</v>
      </c>
      <c r="J1782">
        <v>156598</v>
      </c>
      <c r="K1782">
        <v>157000</v>
      </c>
      <c r="L1782">
        <v>157071</v>
      </c>
      <c r="M1782">
        <v>156264</v>
      </c>
      <c r="N1782">
        <v>156346</v>
      </c>
      <c r="O1782">
        <v>155241</v>
      </c>
      <c r="P1782" s="2">
        <v>153797</v>
      </c>
      <c r="Q1782" s="10" t="s">
        <v>3265</v>
      </c>
      <c r="R1782"/>
      <c r="S1782" s="2"/>
      <c r="T1782" s="2"/>
    </row>
    <row r="1783" spans="1:20" x14ac:dyDescent="0.2">
      <c r="A1783" t="s">
        <v>6250</v>
      </c>
      <c r="B1783">
        <v>34013</v>
      </c>
      <c r="C1783">
        <v>50</v>
      </c>
      <c r="D1783" t="str">
        <f t="shared" si="93"/>
        <v>05000US34013</v>
      </c>
      <c r="E1783" t="s">
        <v>1804</v>
      </c>
      <c r="F1783" t="str">
        <f t="shared" si="94"/>
        <v>Essex</v>
      </c>
      <c r="G1783" t="str">
        <f t="shared" si="95"/>
        <v>New Jersey</v>
      </c>
      <c r="H1783">
        <v>783969</v>
      </c>
      <c r="I1783">
        <v>784003</v>
      </c>
      <c r="J1783">
        <v>784664</v>
      </c>
      <c r="K1783">
        <v>786958</v>
      </c>
      <c r="L1783">
        <v>787579</v>
      </c>
      <c r="M1783">
        <v>789953</v>
      </c>
      <c r="N1783">
        <v>793443</v>
      </c>
      <c r="O1783">
        <v>795039</v>
      </c>
      <c r="P1783" s="2">
        <v>796914</v>
      </c>
      <c r="Q1783" s="10" t="s">
        <v>3224</v>
      </c>
      <c r="R1783"/>
      <c r="S1783" s="2"/>
    </row>
    <row r="1784" spans="1:20" x14ac:dyDescent="0.2">
      <c r="A1784" t="s">
        <v>6251</v>
      </c>
      <c r="B1784">
        <v>34015</v>
      </c>
      <c r="C1784">
        <v>50</v>
      </c>
      <c r="D1784" t="str">
        <f t="shared" si="93"/>
        <v>05000US34015</v>
      </c>
      <c r="E1784" t="s">
        <v>1805</v>
      </c>
      <c r="F1784" t="str">
        <f t="shared" si="94"/>
        <v>Gloucester</v>
      </c>
      <c r="G1784" t="str">
        <f t="shared" si="95"/>
        <v>New Jersey</v>
      </c>
      <c r="H1784">
        <v>288288</v>
      </c>
      <c r="I1784">
        <v>288575</v>
      </c>
      <c r="J1784">
        <v>288989</v>
      </c>
      <c r="K1784">
        <v>289737</v>
      </c>
      <c r="L1784">
        <v>290094</v>
      </c>
      <c r="M1784">
        <v>290408</v>
      </c>
      <c r="N1784">
        <v>291493</v>
      </c>
      <c r="O1784">
        <v>292106</v>
      </c>
      <c r="P1784" s="2">
        <v>292330</v>
      </c>
      <c r="Q1784" s="10" t="s">
        <v>3265</v>
      </c>
      <c r="R1784"/>
      <c r="S1784" s="2"/>
    </row>
    <row r="1785" spans="1:20" x14ac:dyDescent="0.2">
      <c r="A1785" t="s">
        <v>6252</v>
      </c>
      <c r="B1785">
        <v>34017</v>
      </c>
      <c r="C1785">
        <v>50</v>
      </c>
      <c r="D1785" t="str">
        <f t="shared" si="93"/>
        <v>05000US34017</v>
      </c>
      <c r="E1785" t="s">
        <v>1806</v>
      </c>
      <c r="F1785" t="str">
        <f t="shared" si="94"/>
        <v>Hudson</v>
      </c>
      <c r="G1785" t="str">
        <f t="shared" si="95"/>
        <v>New Jersey</v>
      </c>
      <c r="H1785">
        <v>634266</v>
      </c>
      <c r="I1785">
        <v>634274</v>
      </c>
      <c r="J1785">
        <v>636254</v>
      </c>
      <c r="K1785">
        <v>647983</v>
      </c>
      <c r="L1785">
        <v>657113</v>
      </c>
      <c r="M1785">
        <v>664163</v>
      </c>
      <c r="N1785">
        <v>669604</v>
      </c>
      <c r="O1785">
        <v>673765</v>
      </c>
      <c r="P1785" s="2">
        <v>677983</v>
      </c>
      <c r="Q1785" s="10" t="s">
        <v>3224</v>
      </c>
      <c r="R1785"/>
      <c r="S1785" s="2"/>
    </row>
    <row r="1786" spans="1:20" x14ac:dyDescent="0.2">
      <c r="A1786" t="s">
        <v>6253</v>
      </c>
      <c r="B1786">
        <v>34019</v>
      </c>
      <c r="C1786">
        <v>50</v>
      </c>
      <c r="D1786" t="str">
        <f t="shared" si="93"/>
        <v>05000US34019</v>
      </c>
      <c r="E1786" t="s">
        <v>1807</v>
      </c>
      <c r="F1786" t="str">
        <f t="shared" si="94"/>
        <v>Hunterdon</v>
      </c>
      <c r="G1786" t="str">
        <f t="shared" si="95"/>
        <v>New Jersey</v>
      </c>
      <c r="H1786">
        <v>128349</v>
      </c>
      <c r="I1786">
        <v>127364</v>
      </c>
      <c r="J1786">
        <v>127357</v>
      </c>
      <c r="K1786">
        <v>127228</v>
      </c>
      <c r="L1786">
        <v>126492</v>
      </c>
      <c r="M1786">
        <v>126221</v>
      </c>
      <c r="N1786">
        <v>125762</v>
      </c>
      <c r="O1786">
        <v>125390</v>
      </c>
      <c r="P1786" s="2">
        <v>124676</v>
      </c>
      <c r="Q1786" s="10" t="s">
        <v>3296</v>
      </c>
      <c r="R1786"/>
      <c r="S1786" s="2"/>
      <c r="T1786" s="2"/>
    </row>
    <row r="1787" spans="1:20" x14ac:dyDescent="0.2">
      <c r="A1787" t="s">
        <v>6254</v>
      </c>
      <c r="B1787">
        <v>34021</v>
      </c>
      <c r="C1787">
        <v>50</v>
      </c>
      <c r="D1787" t="str">
        <f t="shared" si="93"/>
        <v>05000US34021</v>
      </c>
      <c r="E1787" t="s">
        <v>1808</v>
      </c>
      <c r="F1787" t="str">
        <f t="shared" si="94"/>
        <v>Mercer</v>
      </c>
      <c r="G1787" t="str">
        <f t="shared" si="95"/>
        <v>New Jersey</v>
      </c>
      <c r="H1787">
        <v>366513</v>
      </c>
      <c r="I1787">
        <v>367517</v>
      </c>
      <c r="J1787">
        <v>367997</v>
      </c>
      <c r="K1787">
        <v>368044</v>
      </c>
      <c r="L1787">
        <v>370087</v>
      </c>
      <c r="M1787">
        <v>371506</v>
      </c>
      <c r="N1787">
        <v>371688</v>
      </c>
      <c r="O1787">
        <v>371199</v>
      </c>
      <c r="P1787" s="2">
        <v>371023</v>
      </c>
      <c r="Q1787" s="10" t="s">
        <v>3296</v>
      </c>
      <c r="R1787"/>
      <c r="S1787" s="2"/>
      <c r="T1787" s="2"/>
    </row>
    <row r="1788" spans="1:20" x14ac:dyDescent="0.2">
      <c r="A1788" t="s">
        <v>6255</v>
      </c>
      <c r="B1788">
        <v>34023</v>
      </c>
      <c r="C1788">
        <v>50</v>
      </c>
      <c r="D1788" t="str">
        <f t="shared" si="93"/>
        <v>05000US34023</v>
      </c>
      <c r="E1788" t="s">
        <v>1809</v>
      </c>
      <c r="F1788" t="str">
        <f t="shared" si="94"/>
        <v>Middlesex</v>
      </c>
      <c r="G1788" t="str">
        <f t="shared" si="95"/>
        <v>New Jersey</v>
      </c>
      <c r="H1788">
        <v>809858</v>
      </c>
      <c r="I1788">
        <v>809867</v>
      </c>
      <c r="J1788">
        <v>811229</v>
      </c>
      <c r="K1788">
        <v>817143</v>
      </c>
      <c r="L1788">
        <v>823670</v>
      </c>
      <c r="M1788">
        <v>828714</v>
      </c>
      <c r="N1788">
        <v>833724</v>
      </c>
      <c r="O1788">
        <v>836079</v>
      </c>
      <c r="P1788" s="2">
        <v>837073</v>
      </c>
      <c r="Q1788" s="10" t="s">
        <v>3296</v>
      </c>
      <c r="R1788"/>
      <c r="S1788" s="2"/>
      <c r="T1788" s="2"/>
    </row>
    <row r="1789" spans="1:20" x14ac:dyDescent="0.2">
      <c r="A1789" t="s">
        <v>6256</v>
      </c>
      <c r="B1789">
        <v>34025</v>
      </c>
      <c r="C1789">
        <v>50</v>
      </c>
      <c r="D1789" t="str">
        <f t="shared" si="93"/>
        <v>05000US34025</v>
      </c>
      <c r="E1789" t="s">
        <v>1810</v>
      </c>
      <c r="F1789" t="str">
        <f t="shared" si="94"/>
        <v>Monmouth</v>
      </c>
      <c r="G1789" t="str">
        <f t="shared" si="95"/>
        <v>New Jersey</v>
      </c>
      <c r="H1789">
        <v>630380</v>
      </c>
      <c r="I1789">
        <v>630423</v>
      </c>
      <c r="J1789">
        <v>630790</v>
      </c>
      <c r="K1789">
        <v>629815</v>
      </c>
      <c r="L1789">
        <v>628782</v>
      </c>
      <c r="M1789">
        <v>628486</v>
      </c>
      <c r="N1789">
        <v>627771</v>
      </c>
      <c r="O1789">
        <v>626775</v>
      </c>
      <c r="P1789" s="2">
        <v>625846</v>
      </c>
      <c r="Q1789" s="10" t="s">
        <v>3296</v>
      </c>
      <c r="R1789"/>
      <c r="S1789" s="2"/>
    </row>
    <row r="1790" spans="1:20" x14ac:dyDescent="0.2">
      <c r="A1790" t="s">
        <v>6257</v>
      </c>
      <c r="B1790">
        <v>34027</v>
      </c>
      <c r="C1790">
        <v>50</v>
      </c>
      <c r="D1790" t="str">
        <f t="shared" si="93"/>
        <v>05000US34027</v>
      </c>
      <c r="E1790" t="s">
        <v>1811</v>
      </c>
      <c r="F1790" t="str">
        <f t="shared" si="94"/>
        <v>Morris</v>
      </c>
      <c r="G1790" t="str">
        <f t="shared" si="95"/>
        <v>New Jersey</v>
      </c>
      <c r="H1790">
        <v>492276</v>
      </c>
      <c r="I1790">
        <v>492315</v>
      </c>
      <c r="J1790">
        <v>492873</v>
      </c>
      <c r="K1790">
        <v>495792</v>
      </c>
      <c r="L1790">
        <v>497310</v>
      </c>
      <c r="M1790">
        <v>498546</v>
      </c>
      <c r="N1790">
        <v>498376</v>
      </c>
      <c r="O1790">
        <v>498419</v>
      </c>
      <c r="P1790" s="2">
        <v>498423</v>
      </c>
      <c r="Q1790" s="10" t="s">
        <v>3296</v>
      </c>
      <c r="R1790"/>
      <c r="S1790" s="2"/>
    </row>
    <row r="1791" spans="1:20" x14ac:dyDescent="0.2">
      <c r="A1791" t="s">
        <v>6258</v>
      </c>
      <c r="B1791">
        <v>34029</v>
      </c>
      <c r="C1791">
        <v>50</v>
      </c>
      <c r="D1791" t="str">
        <f t="shared" si="93"/>
        <v>05000US34029</v>
      </c>
      <c r="E1791" t="s">
        <v>1812</v>
      </c>
      <c r="F1791" t="str">
        <f t="shared" si="94"/>
        <v>Ocean</v>
      </c>
      <c r="G1791" t="str">
        <f t="shared" si="95"/>
        <v>New Jersey</v>
      </c>
      <c r="H1791">
        <v>576567</v>
      </c>
      <c r="I1791">
        <v>576548</v>
      </c>
      <c r="J1791">
        <v>577674</v>
      </c>
      <c r="K1791">
        <v>579038</v>
      </c>
      <c r="L1791">
        <v>580682</v>
      </c>
      <c r="M1791">
        <v>582978</v>
      </c>
      <c r="N1791">
        <v>585881</v>
      </c>
      <c r="O1791">
        <v>588791</v>
      </c>
      <c r="P1791" s="2">
        <v>592497</v>
      </c>
      <c r="Q1791" s="10" t="s">
        <v>3296</v>
      </c>
      <c r="R1791"/>
      <c r="S1791" s="2"/>
    </row>
    <row r="1792" spans="1:20" x14ac:dyDescent="0.2">
      <c r="A1792" t="s">
        <v>6259</v>
      </c>
      <c r="B1792">
        <v>34031</v>
      </c>
      <c r="C1792">
        <v>50</v>
      </c>
      <c r="D1792" t="str">
        <f t="shared" si="93"/>
        <v>05000US34031</v>
      </c>
      <c r="E1792" t="s">
        <v>1813</v>
      </c>
      <c r="F1792" t="str">
        <f t="shared" si="94"/>
        <v>Passaic</v>
      </c>
      <c r="G1792" t="str">
        <f t="shared" si="95"/>
        <v>New Jersey</v>
      </c>
      <c r="H1792">
        <v>501226</v>
      </c>
      <c r="I1792">
        <v>501624</v>
      </c>
      <c r="J1792">
        <v>502295</v>
      </c>
      <c r="K1792">
        <v>504031</v>
      </c>
      <c r="L1792">
        <v>505101</v>
      </c>
      <c r="M1792">
        <v>506391</v>
      </c>
      <c r="N1792">
        <v>508185</v>
      </c>
      <c r="O1792">
        <v>508398</v>
      </c>
      <c r="P1792" s="2">
        <v>507945</v>
      </c>
      <c r="Q1792" s="10" t="s">
        <v>3224</v>
      </c>
      <c r="R1792"/>
      <c r="S1792" s="2"/>
    </row>
    <row r="1793" spans="1:20" x14ac:dyDescent="0.2">
      <c r="A1793" t="s">
        <v>6260</v>
      </c>
      <c r="B1793">
        <v>34033</v>
      </c>
      <c r="C1793">
        <v>50</v>
      </c>
      <c r="D1793" t="str">
        <f t="shared" si="93"/>
        <v>05000US34033</v>
      </c>
      <c r="E1793" t="s">
        <v>1814</v>
      </c>
      <c r="F1793" t="str">
        <f t="shared" si="94"/>
        <v>Salem</v>
      </c>
      <c r="G1793" t="str">
        <f t="shared" si="95"/>
        <v>New Jersey</v>
      </c>
      <c r="H1793">
        <v>66083</v>
      </c>
      <c r="I1793">
        <v>66069</v>
      </c>
      <c r="J1793">
        <v>65983</v>
      </c>
      <c r="K1793">
        <v>66029</v>
      </c>
      <c r="L1793">
        <v>65627</v>
      </c>
      <c r="M1793">
        <v>64994</v>
      </c>
      <c r="N1793">
        <v>64522</v>
      </c>
      <c r="O1793">
        <v>63941</v>
      </c>
      <c r="P1793" s="2">
        <v>63436</v>
      </c>
      <c r="Q1793" s="10" t="s">
        <v>3265</v>
      </c>
      <c r="R1793"/>
      <c r="S1793" s="2"/>
    </row>
    <row r="1794" spans="1:20" x14ac:dyDescent="0.2">
      <c r="A1794" t="s">
        <v>6261</v>
      </c>
      <c r="B1794">
        <v>34035</v>
      </c>
      <c r="C1794">
        <v>50</v>
      </c>
      <c r="D1794" t="str">
        <f t="shared" si="93"/>
        <v>05000US34035</v>
      </c>
      <c r="E1794" t="s">
        <v>1815</v>
      </c>
      <c r="F1794" t="str">
        <f t="shared" si="94"/>
        <v>Somerset</v>
      </c>
      <c r="G1794" t="str">
        <f t="shared" si="95"/>
        <v>New Jersey</v>
      </c>
      <c r="H1794">
        <v>323444</v>
      </c>
      <c r="I1794">
        <v>323428</v>
      </c>
      <c r="J1794">
        <v>324158</v>
      </c>
      <c r="K1794">
        <v>326716</v>
      </c>
      <c r="L1794">
        <v>328580</v>
      </c>
      <c r="M1794">
        <v>330962</v>
      </c>
      <c r="N1794">
        <v>332120</v>
      </c>
      <c r="O1794">
        <v>333015</v>
      </c>
      <c r="P1794" s="2">
        <v>333751</v>
      </c>
      <c r="Q1794" s="10" t="s">
        <v>3296</v>
      </c>
      <c r="R1794"/>
      <c r="S1794" s="2"/>
    </row>
    <row r="1795" spans="1:20" x14ac:dyDescent="0.2">
      <c r="A1795" t="s">
        <v>6262</v>
      </c>
      <c r="B1795">
        <v>34037</v>
      </c>
      <c r="C1795">
        <v>50</v>
      </c>
      <c r="D1795" t="str">
        <f t="shared" ref="D1795:D1858" si="96">_xlfn.CONCAT("05000US",TEXT(B1795,"00000"))</f>
        <v>05000US34037</v>
      </c>
      <c r="E1795" t="s">
        <v>1816</v>
      </c>
      <c r="F1795" t="str">
        <f t="shared" si="94"/>
        <v>Sussex</v>
      </c>
      <c r="G1795" t="str">
        <f t="shared" si="95"/>
        <v>New Jersey</v>
      </c>
      <c r="H1795">
        <v>149265</v>
      </c>
      <c r="I1795">
        <v>148886</v>
      </c>
      <c r="J1795">
        <v>148832</v>
      </c>
      <c r="K1795">
        <v>148138</v>
      </c>
      <c r="L1795">
        <v>147033</v>
      </c>
      <c r="M1795">
        <v>145690</v>
      </c>
      <c r="N1795">
        <v>144841</v>
      </c>
      <c r="O1795">
        <v>143385</v>
      </c>
      <c r="P1795" s="2">
        <v>142522</v>
      </c>
      <c r="Q1795" s="10" t="s">
        <v>3296</v>
      </c>
      <c r="R1795"/>
      <c r="S1795" s="2"/>
    </row>
    <row r="1796" spans="1:20" x14ac:dyDescent="0.2">
      <c r="A1796" t="s">
        <v>6263</v>
      </c>
      <c r="B1796">
        <v>34039</v>
      </c>
      <c r="C1796">
        <v>50</v>
      </c>
      <c r="D1796" t="str">
        <f t="shared" si="96"/>
        <v>05000US34039</v>
      </c>
      <c r="E1796" t="s">
        <v>1817</v>
      </c>
      <c r="F1796" t="str">
        <f t="shared" ref="F1796:F1859" si="97">MID(MID(E1796,1,FIND(",",E1796)-1),1,FIND(" County",MID(E1796,1,FIND(",",E1796)-1))-1)</f>
        <v>Union</v>
      </c>
      <c r="G1796" t="str">
        <f t="shared" ref="G1796:G1859" si="98">MID(E1796,FIND(",",E1796)+2,9999)</f>
        <v>New Jersey</v>
      </c>
      <c r="H1796">
        <v>536499</v>
      </c>
      <c r="I1796">
        <v>536439</v>
      </c>
      <c r="J1796">
        <v>537720</v>
      </c>
      <c r="K1796">
        <v>540487</v>
      </c>
      <c r="L1796">
        <v>544465</v>
      </c>
      <c r="M1796">
        <v>548112</v>
      </c>
      <c r="N1796">
        <v>551024</v>
      </c>
      <c r="O1796">
        <v>552949</v>
      </c>
      <c r="P1796" s="2">
        <v>555630</v>
      </c>
      <c r="Q1796" t="s">
        <v>3225</v>
      </c>
      <c r="R1796"/>
      <c r="S1796" s="2"/>
    </row>
    <row r="1797" spans="1:20" x14ac:dyDescent="0.2">
      <c r="A1797" t="s">
        <v>6264</v>
      </c>
      <c r="B1797">
        <v>34041</v>
      </c>
      <c r="C1797">
        <v>50</v>
      </c>
      <c r="D1797" t="str">
        <f t="shared" si="96"/>
        <v>05000US34041</v>
      </c>
      <c r="E1797" t="s">
        <v>1818</v>
      </c>
      <c r="F1797" t="str">
        <f t="shared" si="97"/>
        <v>Warren</v>
      </c>
      <c r="G1797" t="str">
        <f t="shared" si="98"/>
        <v>New Jersey</v>
      </c>
      <c r="H1797">
        <v>108692</v>
      </c>
      <c r="I1797">
        <v>108655</v>
      </c>
      <c r="J1797">
        <v>108657</v>
      </c>
      <c r="K1797">
        <v>108114</v>
      </c>
      <c r="L1797">
        <v>107635</v>
      </c>
      <c r="M1797">
        <v>106984</v>
      </c>
      <c r="N1797">
        <v>107169</v>
      </c>
      <c r="O1797">
        <v>107071</v>
      </c>
      <c r="P1797" s="2">
        <v>106617</v>
      </c>
      <c r="Q1797" s="10" t="s">
        <v>3296</v>
      </c>
      <c r="R1797"/>
      <c r="S1797" s="2"/>
    </row>
    <row r="1798" spans="1:20" x14ac:dyDescent="0.2">
      <c r="A1798" t="s">
        <v>6265</v>
      </c>
      <c r="B1798">
        <v>35001</v>
      </c>
      <c r="C1798">
        <v>50</v>
      </c>
      <c r="D1798" t="str">
        <f t="shared" si="96"/>
        <v>05000US35001</v>
      </c>
      <c r="E1798" t="s">
        <v>1819</v>
      </c>
      <c r="F1798" t="str">
        <f t="shared" si="97"/>
        <v>Bernalillo</v>
      </c>
      <c r="G1798" t="str">
        <f t="shared" si="98"/>
        <v>New Mexico</v>
      </c>
      <c r="H1798">
        <v>662564</v>
      </c>
      <c r="I1798">
        <v>662547</v>
      </c>
      <c r="J1798">
        <v>664109</v>
      </c>
      <c r="K1798">
        <v>669295</v>
      </c>
      <c r="L1798">
        <v>672685</v>
      </c>
      <c r="M1798">
        <v>674460</v>
      </c>
      <c r="N1798">
        <v>674829</v>
      </c>
      <c r="O1798">
        <v>674959</v>
      </c>
      <c r="P1798" s="2">
        <v>676953</v>
      </c>
      <c r="Q1798" s="10" t="s">
        <v>3286</v>
      </c>
      <c r="S1798" s="3"/>
      <c r="T1798" s="2"/>
    </row>
    <row r="1799" spans="1:20" x14ac:dyDescent="0.2">
      <c r="A1799" t="s">
        <v>6266</v>
      </c>
      <c r="B1799">
        <v>35003</v>
      </c>
      <c r="C1799">
        <v>50</v>
      </c>
      <c r="D1799" t="str">
        <f t="shared" si="96"/>
        <v>05000US35003</v>
      </c>
      <c r="E1799" t="s">
        <v>1820</v>
      </c>
      <c r="F1799" t="str">
        <f t="shared" si="97"/>
        <v>Catron</v>
      </c>
      <c r="G1799" t="str">
        <f t="shared" si="98"/>
        <v>New Mexico</v>
      </c>
      <c r="H1799">
        <v>3725</v>
      </c>
      <c r="I1799">
        <v>3729</v>
      </c>
      <c r="J1799">
        <v>3739</v>
      </c>
      <c r="K1799">
        <v>3715</v>
      </c>
      <c r="L1799">
        <v>3651</v>
      </c>
      <c r="M1799">
        <v>3580</v>
      </c>
      <c r="N1799">
        <v>3538</v>
      </c>
      <c r="O1799">
        <v>3459</v>
      </c>
      <c r="P1799" s="2">
        <v>3508</v>
      </c>
      <c r="Q1799" s="10" t="s">
        <v>3283</v>
      </c>
      <c r="S1799" s="3"/>
      <c r="T1799" s="2"/>
    </row>
    <row r="1800" spans="1:20" x14ac:dyDescent="0.2">
      <c r="A1800" t="s">
        <v>6267</v>
      </c>
      <c r="B1800">
        <v>35005</v>
      </c>
      <c r="C1800">
        <v>50</v>
      </c>
      <c r="D1800" t="str">
        <f t="shared" si="96"/>
        <v>05000US35005</v>
      </c>
      <c r="E1800" t="s">
        <v>1821</v>
      </c>
      <c r="F1800" t="str">
        <f t="shared" si="97"/>
        <v>Chaves</v>
      </c>
      <c r="G1800" t="str">
        <f t="shared" si="98"/>
        <v>New Mexico</v>
      </c>
      <c r="H1800">
        <v>65645</v>
      </c>
      <c r="I1800">
        <v>65651</v>
      </c>
      <c r="J1800">
        <v>65753</v>
      </c>
      <c r="K1800">
        <v>65646</v>
      </c>
      <c r="L1800">
        <v>65705</v>
      </c>
      <c r="M1800">
        <v>65861</v>
      </c>
      <c r="N1800">
        <v>65672</v>
      </c>
      <c r="O1800">
        <v>65529</v>
      </c>
      <c r="P1800" s="2">
        <v>65282</v>
      </c>
      <c r="Q1800" s="10" t="s">
        <v>3261</v>
      </c>
      <c r="S1800" s="3"/>
      <c r="T1800" s="2"/>
    </row>
    <row r="1801" spans="1:20" x14ac:dyDescent="0.2">
      <c r="A1801" t="s">
        <v>6268</v>
      </c>
      <c r="B1801">
        <v>35006</v>
      </c>
      <c r="C1801">
        <v>50</v>
      </c>
      <c r="D1801" t="str">
        <f t="shared" si="96"/>
        <v>05000US35006</v>
      </c>
      <c r="E1801" t="s">
        <v>1822</v>
      </c>
      <c r="F1801" t="str">
        <f t="shared" si="97"/>
        <v>Cibola</v>
      </c>
      <c r="G1801" t="str">
        <f t="shared" si="98"/>
        <v>New Mexico</v>
      </c>
      <c r="H1801">
        <v>27213</v>
      </c>
      <c r="I1801">
        <v>27215</v>
      </c>
      <c r="J1801">
        <v>27314</v>
      </c>
      <c r="K1801">
        <v>27508</v>
      </c>
      <c r="L1801">
        <v>27316</v>
      </c>
      <c r="M1801">
        <v>27439</v>
      </c>
      <c r="N1801">
        <v>27303</v>
      </c>
      <c r="O1801">
        <v>27322</v>
      </c>
      <c r="P1801" s="2">
        <v>27487</v>
      </c>
      <c r="Q1801" s="10" t="s">
        <v>3283</v>
      </c>
      <c r="S1801" s="3"/>
      <c r="T1801" s="2"/>
    </row>
    <row r="1802" spans="1:20" x14ac:dyDescent="0.2">
      <c r="A1802" t="s">
        <v>6269</v>
      </c>
      <c r="B1802">
        <v>35007</v>
      </c>
      <c r="C1802">
        <v>50</v>
      </c>
      <c r="D1802" t="str">
        <f t="shared" si="96"/>
        <v>05000US35007</v>
      </c>
      <c r="E1802" t="s">
        <v>1823</v>
      </c>
      <c r="F1802" t="str">
        <f t="shared" si="97"/>
        <v>Colfax</v>
      </c>
      <c r="G1802" t="str">
        <f t="shared" si="98"/>
        <v>New Mexico</v>
      </c>
      <c r="H1802">
        <v>13750</v>
      </c>
      <c r="I1802">
        <v>13750</v>
      </c>
      <c r="J1802">
        <v>13736</v>
      </c>
      <c r="K1802">
        <v>13614</v>
      </c>
      <c r="L1802">
        <v>13226</v>
      </c>
      <c r="M1802">
        <v>13039</v>
      </c>
      <c r="N1802">
        <v>12674</v>
      </c>
      <c r="O1802">
        <v>12387</v>
      </c>
      <c r="P1802" s="2">
        <v>12253</v>
      </c>
      <c r="Q1802" s="10" t="s">
        <v>3286</v>
      </c>
    </row>
    <row r="1803" spans="1:20" x14ac:dyDescent="0.2">
      <c r="A1803" t="s">
        <v>6270</v>
      </c>
      <c r="B1803">
        <v>35009</v>
      </c>
      <c r="C1803">
        <v>50</v>
      </c>
      <c r="D1803" t="str">
        <f t="shared" si="96"/>
        <v>05000US35009</v>
      </c>
      <c r="E1803" t="s">
        <v>1824</v>
      </c>
      <c r="F1803" t="str">
        <f t="shared" si="97"/>
        <v>Curry</v>
      </c>
      <c r="G1803" t="str">
        <f t="shared" si="98"/>
        <v>New Mexico</v>
      </c>
      <c r="H1803">
        <v>48376</v>
      </c>
      <c r="I1803">
        <v>48376</v>
      </c>
      <c r="J1803">
        <v>48959</v>
      </c>
      <c r="K1803">
        <v>49699</v>
      </c>
      <c r="L1803">
        <v>50690</v>
      </c>
      <c r="M1803">
        <v>50574</v>
      </c>
      <c r="N1803">
        <v>50969</v>
      </c>
      <c r="O1803">
        <v>50206</v>
      </c>
      <c r="P1803" s="2">
        <v>50280</v>
      </c>
      <c r="Q1803" s="10" t="s">
        <v>3287</v>
      </c>
    </row>
    <row r="1804" spans="1:20" x14ac:dyDescent="0.2">
      <c r="A1804" t="s">
        <v>6271</v>
      </c>
      <c r="B1804">
        <v>35011</v>
      </c>
      <c r="C1804">
        <v>50</v>
      </c>
      <c r="D1804" t="str">
        <f t="shared" si="96"/>
        <v>05000US35011</v>
      </c>
      <c r="E1804" t="s">
        <v>1825</v>
      </c>
      <c r="F1804" t="str">
        <f t="shared" si="97"/>
        <v>De Baca</v>
      </c>
      <c r="G1804" t="str">
        <f t="shared" si="98"/>
        <v>New Mexico</v>
      </c>
      <c r="H1804">
        <v>2022</v>
      </c>
      <c r="I1804">
        <v>2022</v>
      </c>
      <c r="J1804">
        <v>2019</v>
      </c>
      <c r="K1804">
        <v>1972</v>
      </c>
      <c r="L1804">
        <v>1941</v>
      </c>
      <c r="M1804">
        <v>1893</v>
      </c>
      <c r="N1804">
        <v>1823</v>
      </c>
      <c r="O1804">
        <v>1831</v>
      </c>
      <c r="P1804" s="2">
        <v>1793</v>
      </c>
      <c r="Q1804" s="10" t="s">
        <v>3286</v>
      </c>
    </row>
    <row r="1805" spans="1:20" x14ac:dyDescent="0.2">
      <c r="A1805" t="s">
        <v>6272</v>
      </c>
      <c r="B1805">
        <v>35013</v>
      </c>
      <c r="C1805">
        <v>50</v>
      </c>
      <c r="D1805" t="str">
        <f t="shared" si="96"/>
        <v>05000US35013</v>
      </c>
      <c r="E1805" t="s">
        <v>1826</v>
      </c>
      <c r="F1805" t="str">
        <f t="shared" si="97"/>
        <v>Doña Ana</v>
      </c>
      <c r="G1805" t="str">
        <f t="shared" si="98"/>
        <v>New Mexico</v>
      </c>
      <c r="H1805">
        <v>209233</v>
      </c>
      <c r="I1805">
        <v>209235</v>
      </c>
      <c r="J1805">
        <v>210203</v>
      </c>
      <c r="K1805">
        <v>212869</v>
      </c>
      <c r="L1805">
        <v>214162</v>
      </c>
      <c r="M1805">
        <v>213651</v>
      </c>
      <c r="N1805">
        <v>213536</v>
      </c>
      <c r="O1805">
        <v>213567</v>
      </c>
      <c r="P1805" s="2">
        <v>214207</v>
      </c>
      <c r="Q1805" s="10" t="s">
        <v>3283</v>
      </c>
    </row>
    <row r="1806" spans="1:20" x14ac:dyDescent="0.2">
      <c r="A1806" t="s">
        <v>6273</v>
      </c>
      <c r="B1806">
        <v>35015</v>
      </c>
      <c r="C1806">
        <v>50</v>
      </c>
      <c r="D1806" t="str">
        <f t="shared" si="96"/>
        <v>05000US35015</v>
      </c>
      <c r="E1806" t="s">
        <v>1827</v>
      </c>
      <c r="F1806" t="str">
        <f t="shared" si="97"/>
        <v>Eddy</v>
      </c>
      <c r="G1806" t="str">
        <f t="shared" si="98"/>
        <v>New Mexico</v>
      </c>
      <c r="H1806">
        <v>53829</v>
      </c>
      <c r="I1806">
        <v>53829</v>
      </c>
      <c r="J1806">
        <v>53906</v>
      </c>
      <c r="K1806">
        <v>54045</v>
      </c>
      <c r="L1806">
        <v>54424</v>
      </c>
      <c r="M1806">
        <v>55599</v>
      </c>
      <c r="N1806">
        <v>56591</v>
      </c>
      <c r="O1806">
        <v>57611</v>
      </c>
      <c r="P1806" s="2">
        <v>57621</v>
      </c>
      <c r="Q1806" s="10" t="s">
        <v>3261</v>
      </c>
    </row>
    <row r="1807" spans="1:20" x14ac:dyDescent="0.2">
      <c r="A1807" t="s">
        <v>6274</v>
      </c>
      <c r="B1807">
        <v>35017</v>
      </c>
      <c r="C1807">
        <v>50</v>
      </c>
      <c r="D1807" t="str">
        <f t="shared" si="96"/>
        <v>05000US35017</v>
      </c>
      <c r="E1807" t="s">
        <v>1828</v>
      </c>
      <c r="F1807" t="str">
        <f t="shared" si="97"/>
        <v>Grant</v>
      </c>
      <c r="G1807" t="str">
        <f t="shared" si="98"/>
        <v>New Mexico</v>
      </c>
      <c r="H1807">
        <v>29514</v>
      </c>
      <c r="I1807">
        <v>29514</v>
      </c>
      <c r="J1807">
        <v>29399</v>
      </c>
      <c r="K1807">
        <v>29393</v>
      </c>
      <c r="L1807">
        <v>29320</v>
      </c>
      <c r="M1807">
        <v>29241</v>
      </c>
      <c r="N1807">
        <v>28988</v>
      </c>
      <c r="O1807">
        <v>28564</v>
      </c>
      <c r="P1807" s="2">
        <v>28280</v>
      </c>
      <c r="Q1807" s="10" t="s">
        <v>3283</v>
      </c>
    </row>
    <row r="1808" spans="1:20" x14ac:dyDescent="0.2">
      <c r="A1808" t="s">
        <v>6275</v>
      </c>
      <c r="B1808">
        <v>35019</v>
      </c>
      <c r="C1808">
        <v>50</v>
      </c>
      <c r="D1808" t="str">
        <f t="shared" si="96"/>
        <v>05000US35019</v>
      </c>
      <c r="E1808" t="s">
        <v>1829</v>
      </c>
      <c r="F1808" t="str">
        <f t="shared" si="97"/>
        <v>Guadalupe</v>
      </c>
      <c r="G1808" t="str">
        <f t="shared" si="98"/>
        <v>New Mexico</v>
      </c>
      <c r="H1808">
        <v>4687</v>
      </c>
      <c r="I1808">
        <v>4687</v>
      </c>
      <c r="J1808">
        <v>4692</v>
      </c>
      <c r="K1808">
        <v>4651</v>
      </c>
      <c r="L1808">
        <v>4612</v>
      </c>
      <c r="M1808">
        <v>4549</v>
      </c>
      <c r="N1808">
        <v>4445</v>
      </c>
      <c r="O1808">
        <v>4364</v>
      </c>
      <c r="P1808" s="2">
        <v>4376</v>
      </c>
      <c r="Q1808" s="10" t="s">
        <v>3286</v>
      </c>
    </row>
    <row r="1809" spans="1:17" x14ac:dyDescent="0.2">
      <c r="A1809" t="s">
        <v>6276</v>
      </c>
      <c r="B1809">
        <v>35021</v>
      </c>
      <c r="C1809">
        <v>50</v>
      </c>
      <c r="D1809" t="str">
        <f t="shared" si="96"/>
        <v>05000US35021</v>
      </c>
      <c r="E1809" t="s">
        <v>1830</v>
      </c>
      <c r="F1809" t="str">
        <f t="shared" si="97"/>
        <v>Harding</v>
      </c>
      <c r="G1809" t="str">
        <f t="shared" si="98"/>
        <v>New Mexico</v>
      </c>
      <c r="H1809">
        <v>695</v>
      </c>
      <c r="I1809">
        <v>695</v>
      </c>
      <c r="J1809">
        <v>687</v>
      </c>
      <c r="K1809">
        <v>711</v>
      </c>
      <c r="L1809">
        <v>698</v>
      </c>
      <c r="M1809">
        <v>688</v>
      </c>
      <c r="N1809">
        <v>680</v>
      </c>
      <c r="O1809">
        <v>699</v>
      </c>
      <c r="P1809" s="2">
        <v>665</v>
      </c>
      <c r="Q1809" s="10" t="s">
        <v>3286</v>
      </c>
    </row>
    <row r="1810" spans="1:17" x14ac:dyDescent="0.2">
      <c r="A1810" t="s">
        <v>6277</v>
      </c>
      <c r="B1810">
        <v>35023</v>
      </c>
      <c r="C1810">
        <v>50</v>
      </c>
      <c r="D1810" t="str">
        <f t="shared" si="96"/>
        <v>05000US35023</v>
      </c>
      <c r="E1810" t="s">
        <v>1831</v>
      </c>
      <c r="F1810" t="str">
        <f t="shared" si="97"/>
        <v>Hidalgo</v>
      </c>
      <c r="G1810" t="str">
        <f t="shared" si="98"/>
        <v>New Mexico</v>
      </c>
      <c r="H1810">
        <v>4894</v>
      </c>
      <c r="I1810">
        <v>4895</v>
      </c>
      <c r="J1810">
        <v>4855</v>
      </c>
      <c r="K1810">
        <v>4840</v>
      </c>
      <c r="L1810">
        <v>4785</v>
      </c>
      <c r="M1810">
        <v>4616</v>
      </c>
      <c r="N1810">
        <v>4539</v>
      </c>
      <c r="O1810">
        <v>4414</v>
      </c>
      <c r="P1810" s="2">
        <v>4302</v>
      </c>
      <c r="Q1810" s="10" t="s">
        <v>3283</v>
      </c>
    </row>
    <row r="1811" spans="1:17" x14ac:dyDescent="0.2">
      <c r="A1811" t="s">
        <v>6278</v>
      </c>
      <c r="B1811">
        <v>35025</v>
      </c>
      <c r="C1811">
        <v>50</v>
      </c>
      <c r="D1811" t="str">
        <f t="shared" si="96"/>
        <v>05000US35025</v>
      </c>
      <c r="E1811" t="s">
        <v>1832</v>
      </c>
      <c r="F1811" t="str">
        <f t="shared" si="97"/>
        <v>Lea</v>
      </c>
      <c r="G1811" t="str">
        <f t="shared" si="98"/>
        <v>New Mexico</v>
      </c>
      <c r="H1811">
        <v>64727</v>
      </c>
      <c r="I1811">
        <v>64727</v>
      </c>
      <c r="J1811">
        <v>64623</v>
      </c>
      <c r="K1811">
        <v>65037</v>
      </c>
      <c r="L1811">
        <v>66182</v>
      </c>
      <c r="M1811">
        <v>68164</v>
      </c>
      <c r="N1811">
        <v>69707</v>
      </c>
      <c r="O1811">
        <v>70848</v>
      </c>
      <c r="P1811" s="2">
        <v>69749</v>
      </c>
      <c r="Q1811" s="10" t="s">
        <v>3261</v>
      </c>
    </row>
    <row r="1812" spans="1:17" x14ac:dyDescent="0.2">
      <c r="A1812" t="s">
        <v>6279</v>
      </c>
      <c r="B1812">
        <v>35027</v>
      </c>
      <c r="C1812">
        <v>50</v>
      </c>
      <c r="D1812" t="str">
        <f t="shared" si="96"/>
        <v>05000US35027</v>
      </c>
      <c r="E1812" t="s">
        <v>1833</v>
      </c>
      <c r="F1812" t="str">
        <f t="shared" si="97"/>
        <v>Lincoln</v>
      </c>
      <c r="G1812" t="str">
        <f t="shared" si="98"/>
        <v>New Mexico</v>
      </c>
      <c r="H1812">
        <v>20497</v>
      </c>
      <c r="I1812">
        <v>20497</v>
      </c>
      <c r="J1812">
        <v>20463</v>
      </c>
      <c r="K1812">
        <v>20394</v>
      </c>
      <c r="L1812">
        <v>20198</v>
      </c>
      <c r="M1812">
        <v>19979</v>
      </c>
      <c r="N1812">
        <v>19635</v>
      </c>
      <c r="O1812">
        <v>19391</v>
      </c>
      <c r="P1812" s="2">
        <v>19429</v>
      </c>
      <c r="Q1812" s="10" t="s">
        <v>3286</v>
      </c>
    </row>
    <row r="1813" spans="1:17" x14ac:dyDescent="0.2">
      <c r="A1813" t="s">
        <v>6280</v>
      </c>
      <c r="B1813">
        <v>35028</v>
      </c>
      <c r="C1813">
        <v>50</v>
      </c>
      <c r="D1813" t="str">
        <f t="shared" si="96"/>
        <v>05000US35028</v>
      </c>
      <c r="E1813" t="s">
        <v>1834</v>
      </c>
      <c r="F1813" t="str">
        <f t="shared" si="97"/>
        <v>Los Alamos</v>
      </c>
      <c r="G1813" t="str">
        <f t="shared" si="98"/>
        <v>New Mexico</v>
      </c>
      <c r="H1813">
        <v>17950</v>
      </c>
      <c r="I1813">
        <v>17950</v>
      </c>
      <c r="J1813">
        <v>18012</v>
      </c>
      <c r="K1813">
        <v>18174</v>
      </c>
      <c r="L1813">
        <v>18149</v>
      </c>
      <c r="M1813">
        <v>17817</v>
      </c>
      <c r="N1813">
        <v>17668</v>
      </c>
      <c r="O1813">
        <v>17696</v>
      </c>
      <c r="P1813" s="2">
        <v>18147</v>
      </c>
      <c r="Q1813" s="10" t="s">
        <v>3286</v>
      </c>
    </row>
    <row r="1814" spans="1:17" x14ac:dyDescent="0.2">
      <c r="A1814" t="s">
        <v>6281</v>
      </c>
      <c r="B1814">
        <v>35029</v>
      </c>
      <c r="C1814">
        <v>50</v>
      </c>
      <c r="D1814" t="str">
        <f t="shared" si="96"/>
        <v>05000US35029</v>
      </c>
      <c r="E1814" t="s">
        <v>1835</v>
      </c>
      <c r="F1814" t="str">
        <f t="shared" si="97"/>
        <v>Luna</v>
      </c>
      <c r="G1814" t="str">
        <f t="shared" si="98"/>
        <v>New Mexico</v>
      </c>
      <c r="H1814">
        <v>25095</v>
      </c>
      <c r="I1814">
        <v>25095</v>
      </c>
      <c r="J1814">
        <v>25108</v>
      </c>
      <c r="K1814">
        <v>25135</v>
      </c>
      <c r="L1814">
        <v>24983</v>
      </c>
      <c r="M1814">
        <v>24686</v>
      </c>
      <c r="N1814">
        <v>24540</v>
      </c>
      <c r="O1814">
        <v>24476</v>
      </c>
      <c r="P1814" s="2">
        <v>24450</v>
      </c>
      <c r="Q1814" s="10" t="s">
        <v>3283</v>
      </c>
    </row>
    <row r="1815" spans="1:17" x14ac:dyDescent="0.2">
      <c r="A1815" t="s">
        <v>6282</v>
      </c>
      <c r="B1815">
        <v>35031</v>
      </c>
      <c r="C1815">
        <v>50</v>
      </c>
      <c r="D1815" t="str">
        <f t="shared" si="96"/>
        <v>05000US35031</v>
      </c>
      <c r="E1815" t="s">
        <v>1836</v>
      </c>
      <c r="F1815" t="str">
        <f t="shared" si="97"/>
        <v>McKinley</v>
      </c>
      <c r="G1815" t="str">
        <f t="shared" si="98"/>
        <v>New Mexico</v>
      </c>
      <c r="H1815">
        <v>71492</v>
      </c>
      <c r="I1815">
        <v>71488</v>
      </c>
      <c r="J1815">
        <v>71743</v>
      </c>
      <c r="K1815">
        <v>73488</v>
      </c>
      <c r="L1815">
        <v>72691</v>
      </c>
      <c r="M1815">
        <v>73270</v>
      </c>
      <c r="N1815">
        <v>74044</v>
      </c>
      <c r="O1815">
        <v>76800</v>
      </c>
      <c r="P1815" s="2">
        <v>74923</v>
      </c>
      <c r="Q1815" s="10" t="s">
        <v>3283</v>
      </c>
    </row>
    <row r="1816" spans="1:17" x14ac:dyDescent="0.2">
      <c r="A1816" t="s">
        <v>6283</v>
      </c>
      <c r="B1816">
        <v>35033</v>
      </c>
      <c r="C1816">
        <v>50</v>
      </c>
      <c r="D1816" t="str">
        <f t="shared" si="96"/>
        <v>05000US35033</v>
      </c>
      <c r="E1816" t="s">
        <v>1837</v>
      </c>
      <c r="F1816" t="str">
        <f t="shared" si="97"/>
        <v>Mora</v>
      </c>
      <c r="G1816" t="str">
        <f t="shared" si="98"/>
        <v>New Mexico</v>
      </c>
      <c r="H1816">
        <v>4881</v>
      </c>
      <c r="I1816">
        <v>4881</v>
      </c>
      <c r="J1816">
        <v>4884</v>
      </c>
      <c r="K1816">
        <v>4781</v>
      </c>
      <c r="L1816">
        <v>4675</v>
      </c>
      <c r="M1816">
        <v>4665</v>
      </c>
      <c r="N1816">
        <v>4571</v>
      </c>
      <c r="O1816">
        <v>4577</v>
      </c>
      <c r="P1816" s="2">
        <v>4504</v>
      </c>
      <c r="Q1816" s="10" t="s">
        <v>3286</v>
      </c>
    </row>
    <row r="1817" spans="1:17" x14ac:dyDescent="0.2">
      <c r="A1817" t="s">
        <v>6284</v>
      </c>
      <c r="B1817">
        <v>35035</v>
      </c>
      <c r="C1817">
        <v>50</v>
      </c>
      <c r="D1817" t="str">
        <f t="shared" si="96"/>
        <v>05000US35035</v>
      </c>
      <c r="E1817" t="s">
        <v>1838</v>
      </c>
      <c r="F1817" t="str">
        <f t="shared" si="97"/>
        <v>Otero</v>
      </c>
      <c r="G1817" t="str">
        <f t="shared" si="98"/>
        <v>New Mexico</v>
      </c>
      <c r="H1817">
        <v>63797</v>
      </c>
      <c r="I1817">
        <v>63799</v>
      </c>
      <c r="J1817">
        <v>64356</v>
      </c>
      <c r="K1817">
        <v>65494</v>
      </c>
      <c r="L1817">
        <v>66016</v>
      </c>
      <c r="M1817">
        <v>65813</v>
      </c>
      <c r="N1817">
        <v>64994</v>
      </c>
      <c r="O1817">
        <v>64430</v>
      </c>
      <c r="P1817" s="2">
        <v>65410</v>
      </c>
      <c r="Q1817" s="10" t="s">
        <v>3286</v>
      </c>
    </row>
    <row r="1818" spans="1:17" x14ac:dyDescent="0.2">
      <c r="A1818" t="s">
        <v>6285</v>
      </c>
      <c r="B1818">
        <v>35037</v>
      </c>
      <c r="C1818">
        <v>50</v>
      </c>
      <c r="D1818" t="str">
        <f t="shared" si="96"/>
        <v>05000US35037</v>
      </c>
      <c r="E1818" t="s">
        <v>1839</v>
      </c>
      <c r="F1818" t="str">
        <f t="shared" si="97"/>
        <v>Quay</v>
      </c>
      <c r="G1818" t="str">
        <f t="shared" si="98"/>
        <v>New Mexico</v>
      </c>
      <c r="H1818">
        <v>9041</v>
      </c>
      <c r="I1818">
        <v>9041</v>
      </c>
      <c r="J1818">
        <v>9064</v>
      </c>
      <c r="K1818">
        <v>9082</v>
      </c>
      <c r="L1818">
        <v>8816</v>
      </c>
      <c r="M1818">
        <v>8687</v>
      </c>
      <c r="N1818">
        <v>8454</v>
      </c>
      <c r="O1818">
        <v>8452</v>
      </c>
      <c r="P1818" s="2">
        <v>8365</v>
      </c>
      <c r="Q1818" s="10" t="s">
        <v>3287</v>
      </c>
    </row>
    <row r="1819" spans="1:17" x14ac:dyDescent="0.2">
      <c r="A1819" t="s">
        <v>6286</v>
      </c>
      <c r="B1819">
        <v>35039</v>
      </c>
      <c r="C1819">
        <v>50</v>
      </c>
      <c r="D1819" t="str">
        <f t="shared" si="96"/>
        <v>05000US35039</v>
      </c>
      <c r="E1819" t="s">
        <v>1840</v>
      </c>
      <c r="F1819" t="str">
        <f t="shared" si="97"/>
        <v>Rio Arriba</v>
      </c>
      <c r="G1819" t="str">
        <f t="shared" si="98"/>
        <v>New Mexico</v>
      </c>
      <c r="H1819">
        <v>40246</v>
      </c>
      <c r="I1819">
        <v>40244</v>
      </c>
      <c r="J1819">
        <v>40310</v>
      </c>
      <c r="K1819">
        <v>40313</v>
      </c>
      <c r="L1819">
        <v>40254</v>
      </c>
      <c r="M1819">
        <v>40058</v>
      </c>
      <c r="N1819">
        <v>39742</v>
      </c>
      <c r="O1819">
        <v>39526</v>
      </c>
      <c r="P1819" s="2">
        <v>40040</v>
      </c>
      <c r="Q1819" s="10" t="s">
        <v>3283</v>
      </c>
    </row>
    <row r="1820" spans="1:17" x14ac:dyDescent="0.2">
      <c r="A1820" t="s">
        <v>6287</v>
      </c>
      <c r="B1820">
        <v>35041</v>
      </c>
      <c r="C1820">
        <v>50</v>
      </c>
      <c r="D1820" t="str">
        <f t="shared" si="96"/>
        <v>05000US35041</v>
      </c>
      <c r="E1820" t="s">
        <v>1841</v>
      </c>
      <c r="F1820" t="str">
        <f t="shared" si="97"/>
        <v>Roosevelt</v>
      </c>
      <c r="G1820" t="str">
        <f t="shared" si="98"/>
        <v>New Mexico</v>
      </c>
      <c r="H1820">
        <v>19846</v>
      </c>
      <c r="I1820">
        <v>19840</v>
      </c>
      <c r="J1820">
        <v>20007</v>
      </c>
      <c r="K1820">
        <v>20461</v>
      </c>
      <c r="L1820">
        <v>20341</v>
      </c>
      <c r="M1820">
        <v>19996</v>
      </c>
      <c r="N1820">
        <v>19599</v>
      </c>
      <c r="O1820">
        <v>19074</v>
      </c>
      <c r="P1820" s="2">
        <v>19082</v>
      </c>
      <c r="Q1820" s="10" t="s">
        <v>3287</v>
      </c>
    </row>
    <row r="1821" spans="1:17" x14ac:dyDescent="0.2">
      <c r="A1821" t="s">
        <v>6288</v>
      </c>
      <c r="B1821">
        <v>35043</v>
      </c>
      <c r="C1821">
        <v>50</v>
      </c>
      <c r="D1821" t="str">
        <f t="shared" si="96"/>
        <v>05000US35043</v>
      </c>
      <c r="E1821" t="s">
        <v>1842</v>
      </c>
      <c r="F1821" t="str">
        <f t="shared" si="97"/>
        <v>Sandoval</v>
      </c>
      <c r="G1821" t="str">
        <f t="shared" si="98"/>
        <v>New Mexico</v>
      </c>
      <c r="H1821">
        <v>131561</v>
      </c>
      <c r="I1821">
        <v>131578</v>
      </c>
      <c r="J1821">
        <v>132370</v>
      </c>
      <c r="K1821">
        <v>134246</v>
      </c>
      <c r="L1821">
        <v>135383</v>
      </c>
      <c r="M1821">
        <v>136482</v>
      </c>
      <c r="N1821">
        <v>137540</v>
      </c>
      <c r="O1821">
        <v>139157</v>
      </c>
      <c r="P1821" s="2">
        <v>142025</v>
      </c>
      <c r="Q1821" s="10" t="s">
        <v>3283</v>
      </c>
    </row>
    <row r="1822" spans="1:17" x14ac:dyDescent="0.2">
      <c r="A1822" t="s">
        <v>6289</v>
      </c>
      <c r="B1822">
        <v>35045</v>
      </c>
      <c r="C1822">
        <v>50</v>
      </c>
      <c r="D1822" t="str">
        <f t="shared" si="96"/>
        <v>05000US35045</v>
      </c>
      <c r="E1822" t="s">
        <v>1843</v>
      </c>
      <c r="F1822" t="str">
        <f t="shared" si="97"/>
        <v>San Juan</v>
      </c>
      <c r="G1822" t="str">
        <f t="shared" si="98"/>
        <v>New Mexico</v>
      </c>
      <c r="H1822">
        <v>130044</v>
      </c>
      <c r="I1822">
        <v>130045</v>
      </c>
      <c r="J1822">
        <v>130135</v>
      </c>
      <c r="K1822">
        <v>127991</v>
      </c>
      <c r="L1822">
        <v>128331</v>
      </c>
      <c r="M1822">
        <v>126518</v>
      </c>
      <c r="N1822">
        <v>124055</v>
      </c>
      <c r="O1822">
        <v>118701</v>
      </c>
      <c r="P1822" s="2">
        <v>115079</v>
      </c>
      <c r="Q1822" s="10" t="s">
        <v>3283</v>
      </c>
    </row>
    <row r="1823" spans="1:17" x14ac:dyDescent="0.2">
      <c r="A1823" t="s">
        <v>6290</v>
      </c>
      <c r="B1823">
        <v>35047</v>
      </c>
      <c r="C1823">
        <v>50</v>
      </c>
      <c r="D1823" t="str">
        <f t="shared" si="96"/>
        <v>05000US35047</v>
      </c>
      <c r="E1823" t="s">
        <v>1844</v>
      </c>
      <c r="F1823" t="str">
        <f t="shared" si="97"/>
        <v>San Miguel</v>
      </c>
      <c r="G1823" t="str">
        <f t="shared" si="98"/>
        <v>New Mexico</v>
      </c>
      <c r="H1823">
        <v>29393</v>
      </c>
      <c r="I1823">
        <v>29393</v>
      </c>
      <c r="J1823">
        <v>29401</v>
      </c>
      <c r="K1823">
        <v>29335</v>
      </c>
      <c r="L1823">
        <v>29026</v>
      </c>
      <c r="M1823">
        <v>28696</v>
      </c>
      <c r="N1823">
        <v>28318</v>
      </c>
      <c r="O1823">
        <v>27951</v>
      </c>
      <c r="P1823" s="2">
        <v>27760</v>
      </c>
      <c r="Q1823" s="10" t="s">
        <v>3286</v>
      </c>
    </row>
    <row r="1824" spans="1:17" x14ac:dyDescent="0.2">
      <c r="A1824" t="s">
        <v>6291</v>
      </c>
      <c r="B1824">
        <v>35049</v>
      </c>
      <c r="C1824">
        <v>50</v>
      </c>
      <c r="D1824" t="str">
        <f t="shared" si="96"/>
        <v>05000US35049</v>
      </c>
      <c r="E1824" t="s">
        <v>1845</v>
      </c>
      <c r="F1824" t="str">
        <f t="shared" si="97"/>
        <v>Santa Fe</v>
      </c>
      <c r="G1824" t="str">
        <f t="shared" si="98"/>
        <v>New Mexico</v>
      </c>
      <c r="H1824">
        <v>144170</v>
      </c>
      <c r="I1824">
        <v>144172</v>
      </c>
      <c r="J1824">
        <v>144465</v>
      </c>
      <c r="K1824">
        <v>145378</v>
      </c>
      <c r="L1824">
        <v>146157</v>
      </c>
      <c r="M1824">
        <v>146754</v>
      </c>
      <c r="N1824">
        <v>147329</v>
      </c>
      <c r="O1824">
        <v>147708</v>
      </c>
      <c r="P1824" s="2">
        <v>148651</v>
      </c>
      <c r="Q1824" s="10" t="s">
        <v>3286</v>
      </c>
    </row>
    <row r="1825" spans="1:20" x14ac:dyDescent="0.2">
      <c r="A1825" t="s">
        <v>6292</v>
      </c>
      <c r="B1825">
        <v>35051</v>
      </c>
      <c r="C1825">
        <v>50</v>
      </c>
      <c r="D1825" t="str">
        <f t="shared" si="96"/>
        <v>05000US35051</v>
      </c>
      <c r="E1825" t="s">
        <v>1846</v>
      </c>
      <c r="F1825" t="str">
        <f t="shared" si="97"/>
        <v>Sierra</v>
      </c>
      <c r="G1825" t="str">
        <f t="shared" si="98"/>
        <v>New Mexico</v>
      </c>
      <c r="H1825">
        <v>11988</v>
      </c>
      <c r="I1825">
        <v>11994</v>
      </c>
      <c r="J1825">
        <v>12030</v>
      </c>
      <c r="K1825">
        <v>12026</v>
      </c>
      <c r="L1825">
        <v>11881</v>
      </c>
      <c r="M1825">
        <v>11561</v>
      </c>
      <c r="N1825">
        <v>11315</v>
      </c>
      <c r="O1825">
        <v>11261</v>
      </c>
      <c r="P1825" s="2">
        <v>11191</v>
      </c>
      <c r="Q1825" s="10" t="s">
        <v>3286</v>
      </c>
    </row>
    <row r="1826" spans="1:20" x14ac:dyDescent="0.2">
      <c r="A1826" t="s">
        <v>6293</v>
      </c>
      <c r="B1826">
        <v>35053</v>
      </c>
      <c r="C1826">
        <v>50</v>
      </c>
      <c r="D1826" t="str">
        <f t="shared" si="96"/>
        <v>05000US35053</v>
      </c>
      <c r="E1826" t="s">
        <v>1847</v>
      </c>
      <c r="F1826" t="str">
        <f t="shared" si="97"/>
        <v>Socorro</v>
      </c>
      <c r="G1826" t="str">
        <f t="shared" si="98"/>
        <v>New Mexico</v>
      </c>
      <c r="H1826">
        <v>17866</v>
      </c>
      <c r="I1826">
        <v>17860</v>
      </c>
      <c r="J1826">
        <v>17803</v>
      </c>
      <c r="K1826">
        <v>17817</v>
      </c>
      <c r="L1826">
        <v>17524</v>
      </c>
      <c r="M1826">
        <v>17525</v>
      </c>
      <c r="N1826">
        <v>17320</v>
      </c>
      <c r="O1826">
        <v>17222</v>
      </c>
      <c r="P1826" s="2">
        <v>17027</v>
      </c>
      <c r="Q1826" s="10" t="s">
        <v>3286</v>
      </c>
    </row>
    <row r="1827" spans="1:20" x14ac:dyDescent="0.2">
      <c r="A1827" t="s">
        <v>6294</v>
      </c>
      <c r="B1827">
        <v>35055</v>
      </c>
      <c r="C1827">
        <v>50</v>
      </c>
      <c r="D1827" t="str">
        <f t="shared" si="96"/>
        <v>05000US35055</v>
      </c>
      <c r="E1827" t="s">
        <v>1848</v>
      </c>
      <c r="F1827" t="str">
        <f t="shared" si="97"/>
        <v>Taos</v>
      </c>
      <c r="G1827" t="str">
        <f t="shared" si="98"/>
        <v>New Mexico</v>
      </c>
      <c r="H1827">
        <v>32937</v>
      </c>
      <c r="I1827">
        <v>32940</v>
      </c>
      <c r="J1827">
        <v>32904</v>
      </c>
      <c r="K1827">
        <v>32931</v>
      </c>
      <c r="L1827">
        <v>32817</v>
      </c>
      <c r="M1827">
        <v>32991</v>
      </c>
      <c r="N1827">
        <v>33046</v>
      </c>
      <c r="O1827">
        <v>32887</v>
      </c>
      <c r="P1827" s="2">
        <v>33065</v>
      </c>
      <c r="Q1827" s="10" t="s">
        <v>3286</v>
      </c>
    </row>
    <row r="1828" spans="1:20" x14ac:dyDescent="0.2">
      <c r="A1828" t="s">
        <v>6295</v>
      </c>
      <c r="B1828">
        <v>35057</v>
      </c>
      <c r="C1828">
        <v>50</v>
      </c>
      <c r="D1828" t="str">
        <f t="shared" si="96"/>
        <v>05000US35057</v>
      </c>
      <c r="E1828" t="s">
        <v>1849</v>
      </c>
      <c r="F1828" t="str">
        <f t="shared" si="97"/>
        <v>Torrance</v>
      </c>
      <c r="G1828" t="str">
        <f t="shared" si="98"/>
        <v>New Mexico</v>
      </c>
      <c r="H1828">
        <v>16383</v>
      </c>
      <c r="I1828">
        <v>16381</v>
      </c>
      <c r="J1828">
        <v>16379</v>
      </c>
      <c r="K1828">
        <v>16400</v>
      </c>
      <c r="L1828">
        <v>16074</v>
      </c>
      <c r="M1828">
        <v>15681</v>
      </c>
      <c r="N1828">
        <v>15514</v>
      </c>
      <c r="O1828">
        <v>15422</v>
      </c>
      <c r="P1828" s="2">
        <v>15302</v>
      </c>
      <c r="Q1828" s="10" t="s">
        <v>3286</v>
      </c>
    </row>
    <row r="1829" spans="1:20" x14ac:dyDescent="0.2">
      <c r="A1829" t="s">
        <v>6296</v>
      </c>
      <c r="B1829">
        <v>35059</v>
      </c>
      <c r="C1829">
        <v>50</v>
      </c>
      <c r="D1829" t="str">
        <f t="shared" si="96"/>
        <v>05000US35059</v>
      </c>
      <c r="E1829" t="s">
        <v>1850</v>
      </c>
      <c r="F1829" t="str">
        <f t="shared" si="97"/>
        <v>Union</v>
      </c>
      <c r="G1829" t="str">
        <f t="shared" si="98"/>
        <v>New Mexico</v>
      </c>
      <c r="H1829">
        <v>4549</v>
      </c>
      <c r="I1829">
        <v>4554</v>
      </c>
      <c r="J1829">
        <v>4547</v>
      </c>
      <c r="K1829">
        <v>4438</v>
      </c>
      <c r="L1829">
        <v>4432</v>
      </c>
      <c r="M1829">
        <v>4372</v>
      </c>
      <c r="N1829">
        <v>4271</v>
      </c>
      <c r="O1829">
        <v>4201</v>
      </c>
      <c r="P1829" s="2">
        <v>4183</v>
      </c>
      <c r="Q1829" s="10" t="s">
        <v>3287</v>
      </c>
    </row>
    <row r="1830" spans="1:20" x14ac:dyDescent="0.2">
      <c r="A1830" t="s">
        <v>6297</v>
      </c>
      <c r="B1830">
        <v>35061</v>
      </c>
      <c r="C1830">
        <v>50</v>
      </c>
      <c r="D1830" t="str">
        <f t="shared" si="96"/>
        <v>05000US35061</v>
      </c>
      <c r="E1830" t="s">
        <v>1851</v>
      </c>
      <c r="F1830" t="str">
        <f t="shared" si="97"/>
        <v>Valencia</v>
      </c>
      <c r="G1830" t="str">
        <f t="shared" si="98"/>
        <v>New Mexico</v>
      </c>
      <c r="H1830">
        <v>76569</v>
      </c>
      <c r="I1830">
        <v>76574</v>
      </c>
      <c r="J1830">
        <v>76781</v>
      </c>
      <c r="K1830">
        <v>76877</v>
      </c>
      <c r="L1830">
        <v>76639</v>
      </c>
      <c r="M1830">
        <v>76288</v>
      </c>
      <c r="N1830">
        <v>75775</v>
      </c>
      <c r="O1830">
        <v>75636</v>
      </c>
      <c r="P1830" s="2">
        <v>75626</v>
      </c>
      <c r="Q1830" s="10" t="s">
        <v>3286</v>
      </c>
    </row>
    <row r="1831" spans="1:20" x14ac:dyDescent="0.2">
      <c r="A1831" t="s">
        <v>6298</v>
      </c>
      <c r="B1831">
        <v>36001</v>
      </c>
      <c r="C1831">
        <v>50</v>
      </c>
      <c r="D1831" t="str">
        <f t="shared" si="96"/>
        <v>05000US36001</v>
      </c>
      <c r="E1831" t="s">
        <v>1852</v>
      </c>
      <c r="F1831" t="str">
        <f t="shared" si="97"/>
        <v>Albany</v>
      </c>
      <c r="G1831" t="str">
        <f t="shared" si="98"/>
        <v>New York</v>
      </c>
      <c r="H1831">
        <v>304204</v>
      </c>
      <c r="I1831">
        <v>304208</v>
      </c>
      <c r="J1831">
        <v>304078</v>
      </c>
      <c r="K1831">
        <v>305019</v>
      </c>
      <c r="L1831">
        <v>306384</v>
      </c>
      <c r="M1831">
        <v>307496</v>
      </c>
      <c r="N1831">
        <v>308295</v>
      </c>
      <c r="O1831">
        <v>308432</v>
      </c>
      <c r="P1831" s="2">
        <v>308846</v>
      </c>
      <c r="Q1831" t="s">
        <v>3626</v>
      </c>
      <c r="R1831"/>
      <c r="S1831" s="2"/>
      <c r="T1831" s="2"/>
    </row>
    <row r="1832" spans="1:20" x14ac:dyDescent="0.2">
      <c r="A1832" t="s">
        <v>6299</v>
      </c>
      <c r="B1832">
        <v>36003</v>
      </c>
      <c r="C1832">
        <v>50</v>
      </c>
      <c r="D1832" t="str">
        <f t="shared" si="96"/>
        <v>05000US36003</v>
      </c>
      <c r="E1832" t="s">
        <v>1853</v>
      </c>
      <c r="F1832" t="str">
        <f t="shared" si="97"/>
        <v>Allegany</v>
      </c>
      <c r="G1832" t="str">
        <f t="shared" si="98"/>
        <v>New York</v>
      </c>
      <c r="H1832">
        <v>48946</v>
      </c>
      <c r="I1832">
        <v>48919</v>
      </c>
      <c r="J1832">
        <v>48949</v>
      </c>
      <c r="K1832">
        <v>48818</v>
      </c>
      <c r="L1832">
        <v>48247</v>
      </c>
      <c r="M1832">
        <v>48005</v>
      </c>
      <c r="N1832">
        <v>47765</v>
      </c>
      <c r="O1832">
        <v>47407</v>
      </c>
      <c r="P1832" s="2">
        <v>47077</v>
      </c>
      <c r="Q1832" s="10" t="s">
        <v>3298</v>
      </c>
      <c r="R1832"/>
      <c r="S1832" s="2"/>
      <c r="T1832" s="2"/>
    </row>
    <row r="1833" spans="1:20" x14ac:dyDescent="0.2">
      <c r="A1833" t="s">
        <v>6300</v>
      </c>
      <c r="B1833">
        <v>36005</v>
      </c>
      <c r="C1833">
        <v>50</v>
      </c>
      <c r="D1833" t="str">
        <f t="shared" si="96"/>
        <v>05000US36005</v>
      </c>
      <c r="E1833" t="s">
        <v>1854</v>
      </c>
      <c r="F1833" t="str">
        <f t="shared" si="97"/>
        <v>Bronx</v>
      </c>
      <c r="G1833" t="str">
        <f t="shared" si="98"/>
        <v>New York</v>
      </c>
      <c r="H1833">
        <v>1385108</v>
      </c>
      <c r="I1833">
        <v>1385107</v>
      </c>
      <c r="J1833">
        <v>1388240</v>
      </c>
      <c r="K1833">
        <v>1399990</v>
      </c>
      <c r="L1833">
        <v>1414774</v>
      </c>
      <c r="M1833">
        <v>1426550</v>
      </c>
      <c r="N1833">
        <v>1437687</v>
      </c>
      <c r="O1833">
        <v>1449196</v>
      </c>
      <c r="P1833" s="2">
        <v>1455720</v>
      </c>
      <c r="Q1833" s="10" t="s">
        <v>3224</v>
      </c>
      <c r="R1833"/>
      <c r="S1833" s="2"/>
      <c r="T1833" s="2"/>
    </row>
    <row r="1834" spans="1:20" x14ac:dyDescent="0.2">
      <c r="A1834" t="s">
        <v>6301</v>
      </c>
      <c r="B1834">
        <v>36007</v>
      </c>
      <c r="C1834">
        <v>50</v>
      </c>
      <c r="D1834" t="str">
        <f t="shared" si="96"/>
        <v>05000US36007</v>
      </c>
      <c r="E1834" t="s">
        <v>1855</v>
      </c>
      <c r="F1834" t="str">
        <f t="shared" si="97"/>
        <v>Broome</v>
      </c>
      <c r="G1834" t="str">
        <f t="shared" si="98"/>
        <v>New York</v>
      </c>
      <c r="H1834">
        <v>200600</v>
      </c>
      <c r="I1834">
        <v>200689</v>
      </c>
      <c r="J1834">
        <v>200469</v>
      </c>
      <c r="K1834">
        <v>199459</v>
      </c>
      <c r="L1834">
        <v>198916</v>
      </c>
      <c r="M1834">
        <v>198370</v>
      </c>
      <c r="N1834">
        <v>197669</v>
      </c>
      <c r="O1834">
        <v>196618</v>
      </c>
      <c r="P1834" s="2">
        <v>195334</v>
      </c>
      <c r="Q1834" s="10" t="s">
        <v>3298</v>
      </c>
      <c r="R1834"/>
      <c r="S1834" s="2"/>
      <c r="T1834" s="2"/>
    </row>
    <row r="1835" spans="1:20" x14ac:dyDescent="0.2">
      <c r="A1835" t="s">
        <v>6302</v>
      </c>
      <c r="B1835">
        <v>36009</v>
      </c>
      <c r="C1835">
        <v>50</v>
      </c>
      <c r="D1835" t="str">
        <f t="shared" si="96"/>
        <v>05000US36009</v>
      </c>
      <c r="E1835" t="s">
        <v>1856</v>
      </c>
      <c r="F1835" t="str">
        <f t="shared" si="97"/>
        <v>Cattaraugus</v>
      </c>
      <c r="G1835" t="str">
        <f t="shared" si="98"/>
        <v>New York</v>
      </c>
      <c r="H1835">
        <v>80317</v>
      </c>
      <c r="I1835">
        <v>80343</v>
      </c>
      <c r="J1835">
        <v>80249</v>
      </c>
      <c r="K1835">
        <v>79839</v>
      </c>
      <c r="L1835">
        <v>79365</v>
      </c>
      <c r="M1835">
        <v>78958</v>
      </c>
      <c r="N1835">
        <v>78621</v>
      </c>
      <c r="O1835">
        <v>77909</v>
      </c>
      <c r="P1835" s="2">
        <v>77677</v>
      </c>
      <c r="Q1835" s="10" t="s">
        <v>3298</v>
      </c>
      <c r="R1835"/>
      <c r="S1835" s="2"/>
      <c r="T1835" s="2"/>
    </row>
    <row r="1836" spans="1:20" x14ac:dyDescent="0.2">
      <c r="A1836" t="s">
        <v>6303</v>
      </c>
      <c r="B1836">
        <v>36011</v>
      </c>
      <c r="C1836">
        <v>50</v>
      </c>
      <c r="D1836" t="str">
        <f t="shared" si="96"/>
        <v>05000US36011</v>
      </c>
      <c r="E1836" t="s">
        <v>1857</v>
      </c>
      <c r="F1836" t="str">
        <f t="shared" si="97"/>
        <v>Cayuga</v>
      </c>
      <c r="G1836" t="str">
        <f t="shared" si="98"/>
        <v>New York</v>
      </c>
      <c r="H1836">
        <v>80026</v>
      </c>
      <c r="I1836">
        <v>80003</v>
      </c>
      <c r="J1836">
        <v>79844</v>
      </c>
      <c r="K1836">
        <v>79811</v>
      </c>
      <c r="L1836">
        <v>79637</v>
      </c>
      <c r="M1836">
        <v>79242</v>
      </c>
      <c r="N1836">
        <v>78857</v>
      </c>
      <c r="O1836">
        <v>78316</v>
      </c>
      <c r="P1836" s="2">
        <v>77861</v>
      </c>
      <c r="Q1836" s="10" t="s">
        <v>3298</v>
      </c>
      <c r="R1836"/>
      <c r="S1836" s="2"/>
    </row>
    <row r="1837" spans="1:20" x14ac:dyDescent="0.2">
      <c r="A1837" t="s">
        <v>6304</v>
      </c>
      <c r="B1837">
        <v>36013</v>
      </c>
      <c r="C1837">
        <v>50</v>
      </c>
      <c r="D1837" t="str">
        <f t="shared" si="96"/>
        <v>05000US36013</v>
      </c>
      <c r="E1837" t="s">
        <v>1858</v>
      </c>
      <c r="F1837" t="str">
        <f t="shared" si="97"/>
        <v>Chautauqua</v>
      </c>
      <c r="G1837" t="str">
        <f t="shared" si="98"/>
        <v>New York</v>
      </c>
      <c r="H1837">
        <v>134905</v>
      </c>
      <c r="I1837">
        <v>134904</v>
      </c>
      <c r="J1837">
        <v>134760</v>
      </c>
      <c r="K1837">
        <v>134266</v>
      </c>
      <c r="L1837">
        <v>133438</v>
      </c>
      <c r="M1837">
        <v>133005</v>
      </c>
      <c r="N1837">
        <v>131980</v>
      </c>
      <c r="O1837">
        <v>130811</v>
      </c>
      <c r="P1837" s="2">
        <v>129504</v>
      </c>
      <c r="Q1837" s="10" t="s">
        <v>3274</v>
      </c>
      <c r="R1837"/>
      <c r="S1837" s="2"/>
    </row>
    <row r="1838" spans="1:20" x14ac:dyDescent="0.2">
      <c r="A1838" t="s">
        <v>6305</v>
      </c>
      <c r="B1838">
        <v>36015</v>
      </c>
      <c r="C1838">
        <v>50</v>
      </c>
      <c r="D1838" t="str">
        <f t="shared" si="96"/>
        <v>05000US36015</v>
      </c>
      <c r="E1838" t="s">
        <v>1859</v>
      </c>
      <c r="F1838" t="str">
        <f t="shared" si="97"/>
        <v>Chemung</v>
      </c>
      <c r="G1838" t="str">
        <f t="shared" si="98"/>
        <v>New York</v>
      </c>
      <c r="H1838">
        <v>88830</v>
      </c>
      <c r="I1838">
        <v>88842</v>
      </c>
      <c r="J1838">
        <v>88972</v>
      </c>
      <c r="K1838">
        <v>88988</v>
      </c>
      <c r="L1838">
        <v>89264</v>
      </c>
      <c r="M1838">
        <v>88498</v>
      </c>
      <c r="N1838">
        <v>87506</v>
      </c>
      <c r="O1838">
        <v>87120</v>
      </c>
      <c r="P1838" s="2">
        <v>86322</v>
      </c>
      <c r="Q1838" s="10" t="s">
        <v>3298</v>
      </c>
      <c r="R1838"/>
      <c r="S1838" s="2"/>
      <c r="T1838" s="2"/>
    </row>
    <row r="1839" spans="1:20" x14ac:dyDescent="0.2">
      <c r="A1839" t="s">
        <v>6306</v>
      </c>
      <c r="B1839">
        <v>36017</v>
      </c>
      <c r="C1839">
        <v>50</v>
      </c>
      <c r="D1839" t="str">
        <f t="shared" si="96"/>
        <v>05000US36017</v>
      </c>
      <c r="E1839" t="s">
        <v>1860</v>
      </c>
      <c r="F1839" t="str">
        <f t="shared" si="97"/>
        <v>Chenango</v>
      </c>
      <c r="G1839" t="str">
        <f t="shared" si="98"/>
        <v>New York</v>
      </c>
      <c r="H1839">
        <v>50477</v>
      </c>
      <c r="I1839">
        <v>50507</v>
      </c>
      <c r="J1839">
        <v>50371</v>
      </c>
      <c r="K1839">
        <v>50254</v>
      </c>
      <c r="L1839">
        <v>49919</v>
      </c>
      <c r="M1839">
        <v>49522</v>
      </c>
      <c r="N1839">
        <v>49432</v>
      </c>
      <c r="O1839">
        <v>48979</v>
      </c>
      <c r="P1839" s="2">
        <v>48579</v>
      </c>
      <c r="Q1839" s="10" t="s">
        <v>3296</v>
      </c>
      <c r="R1839"/>
      <c r="S1839" s="2"/>
      <c r="T1839" s="2"/>
    </row>
    <row r="1840" spans="1:20" x14ac:dyDescent="0.2">
      <c r="A1840" t="s">
        <v>6307</v>
      </c>
      <c r="B1840">
        <v>36019</v>
      </c>
      <c r="C1840">
        <v>50</v>
      </c>
      <c r="D1840" t="str">
        <f t="shared" si="96"/>
        <v>05000US36019</v>
      </c>
      <c r="E1840" t="s">
        <v>1861</v>
      </c>
      <c r="F1840" t="str">
        <f t="shared" si="97"/>
        <v>Clinton</v>
      </c>
      <c r="G1840" t="str">
        <f t="shared" si="98"/>
        <v>New York</v>
      </c>
      <c r="H1840">
        <v>82128</v>
      </c>
      <c r="I1840">
        <v>82131</v>
      </c>
      <c r="J1840">
        <v>82068</v>
      </c>
      <c r="K1840">
        <v>81852</v>
      </c>
      <c r="L1840">
        <v>81869</v>
      </c>
      <c r="M1840">
        <v>81749</v>
      </c>
      <c r="N1840">
        <v>81682</v>
      </c>
      <c r="O1840">
        <v>81154</v>
      </c>
      <c r="P1840" s="2">
        <v>81073</v>
      </c>
      <c r="Q1840" s="10" t="s">
        <v>3298</v>
      </c>
      <c r="R1840"/>
      <c r="S1840" s="2"/>
    </row>
    <row r="1841" spans="1:19" x14ac:dyDescent="0.2">
      <c r="A1841" t="s">
        <v>6308</v>
      </c>
      <c r="B1841">
        <v>36021</v>
      </c>
      <c r="C1841">
        <v>50</v>
      </c>
      <c r="D1841" t="str">
        <f t="shared" si="96"/>
        <v>05000US36021</v>
      </c>
      <c r="E1841" t="s">
        <v>1862</v>
      </c>
      <c r="F1841" t="str">
        <f t="shared" si="97"/>
        <v>Columbia</v>
      </c>
      <c r="G1841" t="str">
        <f t="shared" si="98"/>
        <v>New York</v>
      </c>
      <c r="H1841">
        <v>63096</v>
      </c>
      <c r="I1841">
        <v>63091</v>
      </c>
      <c r="J1841">
        <v>63017</v>
      </c>
      <c r="K1841">
        <v>62626</v>
      </c>
      <c r="L1841">
        <v>62539</v>
      </c>
      <c r="M1841">
        <v>62269</v>
      </c>
      <c r="N1841">
        <v>62013</v>
      </c>
      <c r="O1841">
        <v>61491</v>
      </c>
      <c r="P1841" s="2">
        <v>60989</v>
      </c>
      <c r="Q1841" s="10" t="s">
        <v>3626</v>
      </c>
      <c r="R1841"/>
      <c r="S1841" s="2"/>
    </row>
    <row r="1842" spans="1:19" x14ac:dyDescent="0.2">
      <c r="A1842" t="s">
        <v>6309</v>
      </c>
      <c r="B1842">
        <v>36023</v>
      </c>
      <c r="C1842">
        <v>50</v>
      </c>
      <c r="D1842" t="str">
        <f t="shared" si="96"/>
        <v>05000US36023</v>
      </c>
      <c r="E1842" t="s">
        <v>1863</v>
      </c>
      <c r="F1842" t="str">
        <f t="shared" si="97"/>
        <v>Cortland</v>
      </c>
      <c r="G1842" t="str">
        <f t="shared" si="98"/>
        <v>New York</v>
      </c>
      <c r="H1842">
        <v>49336</v>
      </c>
      <c r="I1842">
        <v>49285</v>
      </c>
      <c r="J1842">
        <v>49245</v>
      </c>
      <c r="K1842">
        <v>49497</v>
      </c>
      <c r="L1842">
        <v>49154</v>
      </c>
      <c r="M1842">
        <v>49038</v>
      </c>
      <c r="N1842">
        <v>48875</v>
      </c>
      <c r="O1842">
        <v>48429</v>
      </c>
      <c r="P1842" s="2">
        <v>48070</v>
      </c>
      <c r="Q1842" s="10" t="s">
        <v>3298</v>
      </c>
      <c r="R1842"/>
      <c r="S1842" s="2"/>
    </row>
    <row r="1843" spans="1:19" x14ac:dyDescent="0.2">
      <c r="A1843" t="s">
        <v>6310</v>
      </c>
      <c r="B1843">
        <v>36025</v>
      </c>
      <c r="C1843">
        <v>50</v>
      </c>
      <c r="D1843" t="str">
        <f t="shared" si="96"/>
        <v>05000US36025</v>
      </c>
      <c r="E1843" t="s">
        <v>1864</v>
      </c>
      <c r="F1843" t="str">
        <f t="shared" si="97"/>
        <v>Delaware</v>
      </c>
      <c r="G1843" t="str">
        <f t="shared" si="98"/>
        <v>New York</v>
      </c>
      <c r="H1843">
        <v>47980</v>
      </c>
      <c r="I1843">
        <v>47979</v>
      </c>
      <c r="J1843">
        <v>47877</v>
      </c>
      <c r="K1843">
        <v>47654</v>
      </c>
      <c r="L1843">
        <v>47330</v>
      </c>
      <c r="M1843">
        <v>46874</v>
      </c>
      <c r="N1843">
        <v>46600</v>
      </c>
      <c r="O1843">
        <v>46074</v>
      </c>
      <c r="P1843" s="2">
        <v>45523</v>
      </c>
      <c r="Q1843" s="10" t="s">
        <v>3296</v>
      </c>
      <c r="R1843"/>
      <c r="S1843" s="2"/>
    </row>
    <row r="1844" spans="1:19" x14ac:dyDescent="0.2">
      <c r="A1844" t="s">
        <v>6311</v>
      </c>
      <c r="B1844">
        <v>36027</v>
      </c>
      <c r="C1844">
        <v>50</v>
      </c>
      <c r="D1844" t="str">
        <f t="shared" si="96"/>
        <v>05000US36027</v>
      </c>
      <c r="E1844" t="s">
        <v>1865</v>
      </c>
      <c r="F1844" t="str">
        <f t="shared" si="97"/>
        <v>Dutchess</v>
      </c>
      <c r="G1844" t="str">
        <f t="shared" si="98"/>
        <v>New York</v>
      </c>
      <c r="H1844">
        <v>297488</v>
      </c>
      <c r="I1844">
        <v>297448</v>
      </c>
      <c r="J1844">
        <v>297757</v>
      </c>
      <c r="K1844">
        <v>298289</v>
      </c>
      <c r="L1844">
        <v>297213</v>
      </c>
      <c r="M1844">
        <v>296708</v>
      </c>
      <c r="N1844">
        <v>295903</v>
      </c>
      <c r="O1844">
        <v>295228</v>
      </c>
      <c r="P1844" s="2">
        <v>294473</v>
      </c>
      <c r="Q1844" s="10" t="s">
        <v>3626</v>
      </c>
      <c r="R1844"/>
      <c r="S1844" s="2"/>
    </row>
    <row r="1845" spans="1:19" x14ac:dyDescent="0.2">
      <c r="A1845" t="s">
        <v>6312</v>
      </c>
      <c r="B1845">
        <v>36029</v>
      </c>
      <c r="C1845">
        <v>50</v>
      </c>
      <c r="D1845" t="str">
        <f t="shared" si="96"/>
        <v>05000US36029</v>
      </c>
      <c r="E1845" t="s">
        <v>1866</v>
      </c>
      <c r="F1845" t="str">
        <f t="shared" si="97"/>
        <v>Erie</v>
      </c>
      <c r="G1845" t="str">
        <f t="shared" si="98"/>
        <v>New York</v>
      </c>
      <c r="H1845">
        <v>919040</v>
      </c>
      <c r="I1845">
        <v>919130</v>
      </c>
      <c r="J1845">
        <v>919220</v>
      </c>
      <c r="K1845">
        <v>920088</v>
      </c>
      <c r="L1845">
        <v>920792</v>
      </c>
      <c r="M1845">
        <v>922150</v>
      </c>
      <c r="N1845">
        <v>923702</v>
      </c>
      <c r="O1845">
        <v>922957</v>
      </c>
      <c r="P1845" s="2">
        <v>921046</v>
      </c>
      <c r="Q1845" s="10" t="s">
        <v>3298</v>
      </c>
      <c r="R1845"/>
      <c r="S1845" s="2"/>
    </row>
    <row r="1846" spans="1:19" x14ac:dyDescent="0.2">
      <c r="A1846" t="s">
        <v>6313</v>
      </c>
      <c r="B1846">
        <v>36031</v>
      </c>
      <c r="C1846">
        <v>50</v>
      </c>
      <c r="D1846" t="str">
        <f t="shared" si="96"/>
        <v>05000US36031</v>
      </c>
      <c r="E1846" t="s">
        <v>1867</v>
      </c>
      <c r="F1846" t="str">
        <f t="shared" si="97"/>
        <v>Essex</v>
      </c>
      <c r="G1846" t="str">
        <f t="shared" si="98"/>
        <v>New York</v>
      </c>
      <c r="H1846">
        <v>39370</v>
      </c>
      <c r="I1846">
        <v>39361</v>
      </c>
      <c r="J1846">
        <v>39288</v>
      </c>
      <c r="K1846">
        <v>39479</v>
      </c>
      <c r="L1846">
        <v>39114</v>
      </c>
      <c r="M1846">
        <v>38832</v>
      </c>
      <c r="N1846">
        <v>38572</v>
      </c>
      <c r="O1846">
        <v>38371</v>
      </c>
      <c r="P1846" s="2">
        <v>38102</v>
      </c>
      <c r="Q1846" s="10" t="s">
        <v>3298</v>
      </c>
      <c r="R1846"/>
      <c r="S1846" s="2"/>
    </row>
    <row r="1847" spans="1:19" x14ac:dyDescent="0.2">
      <c r="A1847" t="s">
        <v>6314</v>
      </c>
      <c r="B1847">
        <v>36033</v>
      </c>
      <c r="C1847">
        <v>50</v>
      </c>
      <c r="D1847" t="str">
        <f t="shared" si="96"/>
        <v>05000US36033</v>
      </c>
      <c r="E1847" t="s">
        <v>1868</v>
      </c>
      <c r="F1847" t="str">
        <f t="shared" si="97"/>
        <v>Franklin</v>
      </c>
      <c r="G1847" t="str">
        <f t="shared" si="98"/>
        <v>New York</v>
      </c>
      <c r="H1847">
        <v>51599</v>
      </c>
      <c r="I1847">
        <v>51606</v>
      </c>
      <c r="J1847">
        <v>51624</v>
      </c>
      <c r="K1847">
        <v>51568</v>
      </c>
      <c r="L1847">
        <v>51788</v>
      </c>
      <c r="M1847">
        <v>51242</v>
      </c>
      <c r="N1847">
        <v>51092</v>
      </c>
      <c r="O1847">
        <v>50502</v>
      </c>
      <c r="P1847" s="2">
        <v>50409</v>
      </c>
      <c r="Q1847" s="10" t="s">
        <v>3298</v>
      </c>
      <c r="R1847"/>
      <c r="S1847" s="2"/>
    </row>
    <row r="1848" spans="1:19" x14ac:dyDescent="0.2">
      <c r="A1848" t="s">
        <v>6315</v>
      </c>
      <c r="B1848">
        <v>36035</v>
      </c>
      <c r="C1848">
        <v>50</v>
      </c>
      <c r="D1848" t="str">
        <f t="shared" si="96"/>
        <v>05000US36035</v>
      </c>
      <c r="E1848" t="s">
        <v>1869</v>
      </c>
      <c r="F1848" t="str">
        <f t="shared" si="97"/>
        <v>Fulton</v>
      </c>
      <c r="G1848" t="str">
        <f t="shared" si="98"/>
        <v>New York</v>
      </c>
      <c r="H1848">
        <v>55531</v>
      </c>
      <c r="I1848">
        <v>55524</v>
      </c>
      <c r="J1848">
        <v>55468</v>
      </c>
      <c r="K1848">
        <v>55264</v>
      </c>
      <c r="L1848">
        <v>55033</v>
      </c>
      <c r="M1848">
        <v>54521</v>
      </c>
      <c r="N1848">
        <v>54145</v>
      </c>
      <c r="O1848">
        <v>53960</v>
      </c>
      <c r="P1848" s="2">
        <v>53828</v>
      </c>
      <c r="Q1848" s="10" t="s">
        <v>3296</v>
      </c>
      <c r="R1848"/>
      <c r="S1848" s="2"/>
    </row>
    <row r="1849" spans="1:19" x14ac:dyDescent="0.2">
      <c r="A1849" t="s">
        <v>6316</v>
      </c>
      <c r="B1849">
        <v>36037</v>
      </c>
      <c r="C1849">
        <v>50</v>
      </c>
      <c r="D1849" t="str">
        <f t="shared" si="96"/>
        <v>05000US36037</v>
      </c>
      <c r="E1849" t="s">
        <v>1870</v>
      </c>
      <c r="F1849" t="str">
        <f t="shared" si="97"/>
        <v>Genesee</v>
      </c>
      <c r="G1849" t="str">
        <f t="shared" si="98"/>
        <v>New York</v>
      </c>
      <c r="H1849">
        <v>60079</v>
      </c>
      <c r="I1849">
        <v>59944</v>
      </c>
      <c r="J1849">
        <v>59939</v>
      </c>
      <c r="K1849">
        <v>59923</v>
      </c>
      <c r="L1849">
        <v>59762</v>
      </c>
      <c r="M1849">
        <v>59262</v>
      </c>
      <c r="N1849">
        <v>58949</v>
      </c>
      <c r="O1849">
        <v>58810</v>
      </c>
      <c r="P1849" s="2">
        <v>58482</v>
      </c>
      <c r="Q1849" s="10" t="s">
        <v>3298</v>
      </c>
      <c r="R1849"/>
      <c r="S1849" s="2"/>
    </row>
    <row r="1850" spans="1:19" x14ac:dyDescent="0.2">
      <c r="A1850" t="s">
        <v>6317</v>
      </c>
      <c r="B1850">
        <v>36039</v>
      </c>
      <c r="C1850">
        <v>50</v>
      </c>
      <c r="D1850" t="str">
        <f t="shared" si="96"/>
        <v>05000US36039</v>
      </c>
      <c r="E1850" t="s">
        <v>1871</v>
      </c>
      <c r="F1850" t="str">
        <f t="shared" si="97"/>
        <v>Greene</v>
      </c>
      <c r="G1850" t="str">
        <f t="shared" si="98"/>
        <v>New York</v>
      </c>
      <c r="H1850">
        <v>49221</v>
      </c>
      <c r="I1850">
        <v>49218</v>
      </c>
      <c r="J1850">
        <v>49118</v>
      </c>
      <c r="K1850">
        <v>48992</v>
      </c>
      <c r="L1850">
        <v>48711</v>
      </c>
      <c r="M1850">
        <v>48416</v>
      </c>
      <c r="N1850">
        <v>48015</v>
      </c>
      <c r="O1850">
        <v>47695</v>
      </c>
      <c r="P1850" s="2">
        <v>47508</v>
      </c>
      <c r="Q1850" s="10" t="s">
        <v>3626</v>
      </c>
      <c r="R1850"/>
      <c r="S1850" s="2"/>
    </row>
    <row r="1851" spans="1:19" x14ac:dyDescent="0.2">
      <c r="A1851" t="s">
        <v>6318</v>
      </c>
      <c r="B1851">
        <v>36041</v>
      </c>
      <c r="C1851">
        <v>50</v>
      </c>
      <c r="D1851" t="str">
        <f t="shared" si="96"/>
        <v>05000US36041</v>
      </c>
      <c r="E1851" t="s">
        <v>1872</v>
      </c>
      <c r="F1851" t="str">
        <f t="shared" si="97"/>
        <v>Hamilton</v>
      </c>
      <c r="G1851" t="str">
        <f t="shared" si="98"/>
        <v>New York</v>
      </c>
      <c r="H1851">
        <v>4836</v>
      </c>
      <c r="I1851">
        <v>4843</v>
      </c>
      <c r="J1851">
        <v>4834</v>
      </c>
      <c r="K1851">
        <v>4834</v>
      </c>
      <c r="L1851">
        <v>4797</v>
      </c>
      <c r="M1851">
        <v>4760</v>
      </c>
      <c r="N1851">
        <v>4689</v>
      </c>
      <c r="O1851">
        <v>4698</v>
      </c>
      <c r="P1851" s="2">
        <v>4542</v>
      </c>
      <c r="Q1851" s="10" t="s">
        <v>3298</v>
      </c>
      <c r="R1851"/>
      <c r="S1851" s="2"/>
    </row>
    <row r="1852" spans="1:19" x14ac:dyDescent="0.2">
      <c r="A1852" t="s">
        <v>6319</v>
      </c>
      <c r="B1852">
        <v>36043</v>
      </c>
      <c r="C1852">
        <v>50</v>
      </c>
      <c r="D1852" t="str">
        <f t="shared" si="96"/>
        <v>05000US36043</v>
      </c>
      <c r="E1852" t="s">
        <v>1873</v>
      </c>
      <c r="F1852" t="str">
        <f t="shared" si="97"/>
        <v>Herkimer</v>
      </c>
      <c r="G1852" t="str">
        <f t="shared" si="98"/>
        <v>New York</v>
      </c>
      <c r="H1852">
        <v>64519</v>
      </c>
      <c r="I1852">
        <v>64468</v>
      </c>
      <c r="J1852">
        <v>64426</v>
      </c>
      <c r="K1852">
        <v>64615</v>
      </c>
      <c r="L1852">
        <v>64527</v>
      </c>
      <c r="M1852">
        <v>64122</v>
      </c>
      <c r="N1852">
        <v>63602</v>
      </c>
      <c r="O1852">
        <v>62924</v>
      </c>
      <c r="P1852" s="2">
        <v>62613</v>
      </c>
      <c r="Q1852" s="10" t="s">
        <v>3298</v>
      </c>
      <c r="R1852"/>
      <c r="S1852" s="2"/>
    </row>
    <row r="1853" spans="1:19" x14ac:dyDescent="0.2">
      <c r="A1853" t="s">
        <v>6320</v>
      </c>
      <c r="B1853">
        <v>36045</v>
      </c>
      <c r="C1853">
        <v>50</v>
      </c>
      <c r="D1853" t="str">
        <f t="shared" si="96"/>
        <v>05000US36045</v>
      </c>
      <c r="E1853" t="s">
        <v>1874</v>
      </c>
      <c r="F1853" t="str">
        <f t="shared" si="97"/>
        <v>Jefferson</v>
      </c>
      <c r="G1853" t="str">
        <f t="shared" si="98"/>
        <v>New York</v>
      </c>
      <c r="H1853">
        <v>116229</v>
      </c>
      <c r="I1853">
        <v>116232</v>
      </c>
      <c r="J1853">
        <v>116571</v>
      </c>
      <c r="K1853">
        <v>118161</v>
      </c>
      <c r="L1853">
        <v>120730</v>
      </c>
      <c r="M1853">
        <v>119112</v>
      </c>
      <c r="N1853">
        <v>118724</v>
      </c>
      <c r="O1853">
        <v>117260</v>
      </c>
      <c r="P1853" s="2">
        <v>114006</v>
      </c>
      <c r="Q1853" s="10" t="s">
        <v>3298</v>
      </c>
      <c r="R1853"/>
      <c r="S1853" s="2"/>
    </row>
    <row r="1854" spans="1:19" x14ac:dyDescent="0.2">
      <c r="A1854" t="s">
        <v>6321</v>
      </c>
      <c r="B1854">
        <v>36047</v>
      </c>
      <c r="C1854">
        <v>50</v>
      </c>
      <c r="D1854" t="str">
        <f t="shared" si="96"/>
        <v>05000US36047</v>
      </c>
      <c r="E1854" t="s">
        <v>1875</v>
      </c>
      <c r="F1854" t="str">
        <f t="shared" si="97"/>
        <v>Kings</v>
      </c>
      <c r="G1854" t="str">
        <f t="shared" si="98"/>
        <v>New York</v>
      </c>
      <c r="H1854">
        <v>2504700</v>
      </c>
      <c r="I1854">
        <v>2504706</v>
      </c>
      <c r="J1854">
        <v>2510240</v>
      </c>
      <c r="K1854">
        <v>2543667</v>
      </c>
      <c r="L1854">
        <v>2572282</v>
      </c>
      <c r="M1854">
        <v>2595344</v>
      </c>
      <c r="N1854">
        <v>2612544</v>
      </c>
      <c r="O1854">
        <v>2624941</v>
      </c>
      <c r="P1854" s="2">
        <v>2629150</v>
      </c>
      <c r="Q1854" s="10" t="s">
        <v>3225</v>
      </c>
      <c r="R1854"/>
      <c r="S1854" s="2"/>
    </row>
    <row r="1855" spans="1:19" x14ac:dyDescent="0.2">
      <c r="A1855" t="s">
        <v>6322</v>
      </c>
      <c r="B1855">
        <v>36049</v>
      </c>
      <c r="C1855">
        <v>50</v>
      </c>
      <c r="D1855" t="str">
        <f t="shared" si="96"/>
        <v>05000US36049</v>
      </c>
      <c r="E1855" t="s">
        <v>1876</v>
      </c>
      <c r="F1855" t="str">
        <f t="shared" si="97"/>
        <v>Lewis</v>
      </c>
      <c r="G1855" t="str">
        <f t="shared" si="98"/>
        <v>New York</v>
      </c>
      <c r="H1855">
        <v>27087</v>
      </c>
      <c r="I1855">
        <v>27074</v>
      </c>
      <c r="J1855">
        <v>27063</v>
      </c>
      <c r="K1855">
        <v>27087</v>
      </c>
      <c r="L1855">
        <v>27267</v>
      </c>
      <c r="M1855">
        <v>27168</v>
      </c>
      <c r="N1855">
        <v>27214</v>
      </c>
      <c r="O1855">
        <v>27022</v>
      </c>
      <c r="P1855" s="2">
        <v>26865</v>
      </c>
      <c r="Q1855" s="10" t="s">
        <v>3298</v>
      </c>
      <c r="R1855"/>
      <c r="S1855" s="2"/>
    </row>
    <row r="1856" spans="1:19" x14ac:dyDescent="0.2">
      <c r="A1856" t="s">
        <v>6323</v>
      </c>
      <c r="B1856">
        <v>36051</v>
      </c>
      <c r="C1856">
        <v>50</v>
      </c>
      <c r="D1856" t="str">
        <f t="shared" si="96"/>
        <v>05000US36051</v>
      </c>
      <c r="E1856" t="s">
        <v>1877</v>
      </c>
      <c r="F1856" t="str">
        <f t="shared" si="97"/>
        <v>Livingston</v>
      </c>
      <c r="G1856" t="str">
        <f t="shared" si="98"/>
        <v>New York</v>
      </c>
      <c r="H1856">
        <v>65393</v>
      </c>
      <c r="I1856">
        <v>65217</v>
      </c>
      <c r="J1856">
        <v>65234</v>
      </c>
      <c r="K1856">
        <v>64890</v>
      </c>
      <c r="L1856">
        <v>64854</v>
      </c>
      <c r="M1856">
        <v>64723</v>
      </c>
      <c r="N1856">
        <v>64692</v>
      </c>
      <c r="O1856">
        <v>64583</v>
      </c>
      <c r="P1856" s="2">
        <v>64257</v>
      </c>
      <c r="Q1856" s="10" t="s">
        <v>3298</v>
      </c>
      <c r="R1856"/>
      <c r="S1856" s="2"/>
    </row>
    <row r="1857" spans="1:20" x14ac:dyDescent="0.2">
      <c r="A1857" t="s">
        <v>6324</v>
      </c>
      <c r="B1857">
        <v>36053</v>
      </c>
      <c r="C1857">
        <v>50</v>
      </c>
      <c r="D1857" t="str">
        <f t="shared" si="96"/>
        <v>05000US36053</v>
      </c>
      <c r="E1857" t="s">
        <v>1878</v>
      </c>
      <c r="F1857" t="str">
        <f t="shared" si="97"/>
        <v>Madison</v>
      </c>
      <c r="G1857" t="str">
        <f t="shared" si="98"/>
        <v>New York</v>
      </c>
      <c r="H1857">
        <v>73442</v>
      </c>
      <c r="I1857">
        <v>73452</v>
      </c>
      <c r="J1857">
        <v>73431</v>
      </c>
      <c r="K1857">
        <v>72970</v>
      </c>
      <c r="L1857">
        <v>72490</v>
      </c>
      <c r="M1857">
        <v>72547</v>
      </c>
      <c r="N1857">
        <v>72306</v>
      </c>
      <c r="O1857">
        <v>71771</v>
      </c>
      <c r="P1857" s="2">
        <v>71329</v>
      </c>
      <c r="Q1857" s="10" t="s">
        <v>3298</v>
      </c>
      <c r="R1857"/>
      <c r="S1857" s="2"/>
    </row>
    <row r="1858" spans="1:20" x14ac:dyDescent="0.2">
      <c r="A1858" t="s">
        <v>6325</v>
      </c>
      <c r="B1858">
        <v>36055</v>
      </c>
      <c r="C1858">
        <v>50</v>
      </c>
      <c r="D1858" t="str">
        <f t="shared" si="96"/>
        <v>05000US36055</v>
      </c>
      <c r="E1858" t="s">
        <v>1879</v>
      </c>
      <c r="F1858" t="str">
        <f t="shared" si="97"/>
        <v>Monroe</v>
      </c>
      <c r="G1858" t="str">
        <f t="shared" si="98"/>
        <v>New York</v>
      </c>
      <c r="H1858">
        <v>744344</v>
      </c>
      <c r="I1858">
        <v>744402</v>
      </c>
      <c r="J1858">
        <v>744959</v>
      </c>
      <c r="K1858">
        <v>747714</v>
      </c>
      <c r="L1858">
        <v>748947</v>
      </c>
      <c r="M1858">
        <v>750367</v>
      </c>
      <c r="N1858">
        <v>750089</v>
      </c>
      <c r="O1858">
        <v>749048</v>
      </c>
      <c r="P1858" s="2">
        <v>747727</v>
      </c>
      <c r="Q1858" s="10" t="s">
        <v>3298</v>
      </c>
      <c r="R1858"/>
      <c r="S1858" s="2"/>
    </row>
    <row r="1859" spans="1:20" x14ac:dyDescent="0.2">
      <c r="A1859" t="s">
        <v>6326</v>
      </c>
      <c r="B1859">
        <v>36057</v>
      </c>
      <c r="C1859">
        <v>50</v>
      </c>
      <c r="D1859" t="str">
        <f t="shared" ref="D1859:D1922" si="99">_xlfn.CONCAT("05000US",TEXT(B1859,"00000"))</f>
        <v>05000US36057</v>
      </c>
      <c r="E1859" t="s">
        <v>1880</v>
      </c>
      <c r="F1859" t="str">
        <f t="shared" si="97"/>
        <v>Montgomery</v>
      </c>
      <c r="G1859" t="str">
        <f t="shared" si="98"/>
        <v>New York</v>
      </c>
      <c r="H1859">
        <v>50219</v>
      </c>
      <c r="I1859">
        <v>50257</v>
      </c>
      <c r="J1859">
        <v>50286</v>
      </c>
      <c r="K1859">
        <v>49932</v>
      </c>
      <c r="L1859">
        <v>49848</v>
      </c>
      <c r="M1859">
        <v>49789</v>
      </c>
      <c r="N1859">
        <v>49747</v>
      </c>
      <c r="O1859">
        <v>49673</v>
      </c>
      <c r="P1859" s="2">
        <v>49276</v>
      </c>
      <c r="Q1859" s="10" t="s">
        <v>3296</v>
      </c>
      <c r="R1859"/>
      <c r="S1859" s="2"/>
    </row>
    <row r="1860" spans="1:20" x14ac:dyDescent="0.2">
      <c r="A1860" t="s">
        <v>6327</v>
      </c>
      <c r="B1860">
        <v>36059</v>
      </c>
      <c r="C1860">
        <v>50</v>
      </c>
      <c r="D1860" t="str">
        <f t="shared" si="99"/>
        <v>05000US36059</v>
      </c>
      <c r="E1860" t="s">
        <v>1881</v>
      </c>
      <c r="F1860" t="str">
        <f t="shared" ref="F1860:F1923" si="100">MID(MID(E1860,1,FIND(",",E1860)-1),1,FIND(" County",MID(E1860,1,FIND(",",E1860)-1))-1)</f>
        <v>Nassau</v>
      </c>
      <c r="G1860" t="str">
        <f t="shared" ref="G1860:G1923" si="101">MID(E1860,FIND(",",E1860)+2,9999)</f>
        <v>New York</v>
      </c>
      <c r="H1860">
        <v>1339532</v>
      </c>
      <c r="I1860">
        <v>1339866</v>
      </c>
      <c r="J1860">
        <v>1341879</v>
      </c>
      <c r="K1860">
        <v>1346815</v>
      </c>
      <c r="L1860">
        <v>1350748</v>
      </c>
      <c r="M1860">
        <v>1354258</v>
      </c>
      <c r="N1860">
        <v>1357799</v>
      </c>
      <c r="O1860">
        <v>1359702</v>
      </c>
      <c r="P1860" s="2">
        <v>1361500</v>
      </c>
      <c r="Q1860" s="10" t="s">
        <v>3626</v>
      </c>
      <c r="R1860"/>
      <c r="S1860" s="2"/>
    </row>
    <row r="1861" spans="1:20" x14ac:dyDescent="0.2">
      <c r="A1861" t="s">
        <v>6328</v>
      </c>
      <c r="B1861">
        <v>36061</v>
      </c>
      <c r="C1861">
        <v>50</v>
      </c>
      <c r="D1861" t="str">
        <f t="shared" si="99"/>
        <v>05000US36061</v>
      </c>
      <c r="E1861" t="s">
        <v>1882</v>
      </c>
      <c r="F1861" t="str">
        <f t="shared" si="100"/>
        <v>New York</v>
      </c>
      <c r="G1861" t="str">
        <f t="shared" si="101"/>
        <v>New York</v>
      </c>
      <c r="H1861">
        <v>1585873</v>
      </c>
      <c r="I1861">
        <v>1585874</v>
      </c>
      <c r="J1861">
        <v>1588530</v>
      </c>
      <c r="K1861">
        <v>1609533</v>
      </c>
      <c r="L1861">
        <v>1625121</v>
      </c>
      <c r="M1861">
        <v>1630453</v>
      </c>
      <c r="N1861">
        <v>1634468</v>
      </c>
      <c r="O1861">
        <v>1641168</v>
      </c>
      <c r="P1861" s="2">
        <v>1643734</v>
      </c>
      <c r="Q1861" s="10" t="s">
        <v>3224</v>
      </c>
      <c r="R1861"/>
      <c r="S1861" s="2"/>
    </row>
    <row r="1862" spans="1:20" x14ac:dyDescent="0.2">
      <c r="A1862" t="s">
        <v>6329</v>
      </c>
      <c r="B1862">
        <v>36063</v>
      </c>
      <c r="C1862">
        <v>50</v>
      </c>
      <c r="D1862" t="str">
        <f t="shared" si="99"/>
        <v>05000US36063</v>
      </c>
      <c r="E1862" t="s">
        <v>1883</v>
      </c>
      <c r="F1862" t="str">
        <f t="shared" si="100"/>
        <v>Niagara</v>
      </c>
      <c r="G1862" t="str">
        <f t="shared" si="101"/>
        <v>New York</v>
      </c>
      <c r="H1862">
        <v>216469</v>
      </c>
      <c r="I1862">
        <v>216487</v>
      </c>
      <c r="J1862">
        <v>216489</v>
      </c>
      <c r="K1862">
        <v>215729</v>
      </c>
      <c r="L1862">
        <v>214841</v>
      </c>
      <c r="M1862">
        <v>214267</v>
      </c>
      <c r="N1862">
        <v>213484</v>
      </c>
      <c r="O1862">
        <v>212522</v>
      </c>
      <c r="P1862" s="2">
        <v>211758</v>
      </c>
      <c r="Q1862" s="1" t="s">
        <v>3298</v>
      </c>
      <c r="R1862"/>
      <c r="S1862" s="2"/>
    </row>
    <row r="1863" spans="1:20" x14ac:dyDescent="0.2">
      <c r="A1863" t="s">
        <v>6330</v>
      </c>
      <c r="B1863">
        <v>36065</v>
      </c>
      <c r="C1863">
        <v>50</v>
      </c>
      <c r="D1863" t="str">
        <f t="shared" si="99"/>
        <v>05000US36065</v>
      </c>
      <c r="E1863" t="s">
        <v>1884</v>
      </c>
      <c r="F1863" t="str">
        <f t="shared" si="100"/>
        <v>Oneida</v>
      </c>
      <c r="G1863" t="str">
        <f t="shared" si="101"/>
        <v>New York</v>
      </c>
      <c r="H1863">
        <v>234878</v>
      </c>
      <c r="I1863">
        <v>234889</v>
      </c>
      <c r="J1863">
        <v>234836</v>
      </c>
      <c r="K1863">
        <v>234292</v>
      </c>
      <c r="L1863">
        <v>234061</v>
      </c>
      <c r="M1863">
        <v>233800</v>
      </c>
      <c r="N1863">
        <v>233213</v>
      </c>
      <c r="O1863">
        <v>232025</v>
      </c>
      <c r="P1863" s="2">
        <v>231190</v>
      </c>
      <c r="Q1863" s="1" t="s">
        <v>3298</v>
      </c>
      <c r="R1863"/>
      <c r="S1863" s="2"/>
    </row>
    <row r="1864" spans="1:20" x14ac:dyDescent="0.2">
      <c r="A1864" t="s">
        <v>6331</v>
      </c>
      <c r="B1864">
        <v>36067</v>
      </c>
      <c r="C1864">
        <v>50</v>
      </c>
      <c r="D1864" t="str">
        <f t="shared" si="99"/>
        <v>05000US36067</v>
      </c>
      <c r="E1864" t="s">
        <v>1885</v>
      </c>
      <c r="F1864" t="str">
        <f t="shared" si="100"/>
        <v>Onondaga</v>
      </c>
      <c r="G1864" t="str">
        <f t="shared" si="101"/>
        <v>New York</v>
      </c>
      <c r="H1864">
        <v>467026</v>
      </c>
      <c r="I1864">
        <v>467069</v>
      </c>
      <c r="J1864">
        <v>467522</v>
      </c>
      <c r="K1864">
        <v>467913</v>
      </c>
      <c r="L1864">
        <v>467712</v>
      </c>
      <c r="M1864">
        <v>469328</v>
      </c>
      <c r="N1864">
        <v>468742</v>
      </c>
      <c r="O1864">
        <v>468275</v>
      </c>
      <c r="P1864" s="2">
        <v>466194</v>
      </c>
      <c r="Q1864" s="1" t="s">
        <v>3298</v>
      </c>
      <c r="R1864"/>
      <c r="S1864" s="2"/>
    </row>
    <row r="1865" spans="1:20" x14ac:dyDescent="0.2">
      <c r="A1865" t="s">
        <v>6332</v>
      </c>
      <c r="B1865">
        <v>36069</v>
      </c>
      <c r="C1865">
        <v>50</v>
      </c>
      <c r="D1865" t="str">
        <f t="shared" si="99"/>
        <v>05000US36069</v>
      </c>
      <c r="E1865" t="s">
        <v>1886</v>
      </c>
      <c r="F1865" t="str">
        <f t="shared" si="100"/>
        <v>Ontario</v>
      </c>
      <c r="G1865" t="str">
        <f t="shared" si="101"/>
        <v>New York</v>
      </c>
      <c r="H1865">
        <v>107931</v>
      </c>
      <c r="I1865">
        <v>108097</v>
      </c>
      <c r="J1865">
        <v>108218</v>
      </c>
      <c r="K1865">
        <v>108750</v>
      </c>
      <c r="L1865">
        <v>108801</v>
      </c>
      <c r="M1865">
        <v>109285</v>
      </c>
      <c r="N1865">
        <v>109684</v>
      </c>
      <c r="O1865">
        <v>109654</v>
      </c>
      <c r="P1865" s="2">
        <v>109828</v>
      </c>
      <c r="Q1865" s="1" t="s">
        <v>3298</v>
      </c>
      <c r="R1865"/>
      <c r="S1865" s="2"/>
      <c r="T1865" s="2"/>
    </row>
    <row r="1866" spans="1:20" x14ac:dyDescent="0.2">
      <c r="A1866" t="s">
        <v>6333</v>
      </c>
      <c r="B1866">
        <v>36071</v>
      </c>
      <c r="C1866">
        <v>50</v>
      </c>
      <c r="D1866" t="str">
        <f t="shared" si="99"/>
        <v>05000US36071</v>
      </c>
      <c r="E1866" t="s">
        <v>1887</v>
      </c>
      <c r="F1866" t="str">
        <f t="shared" si="100"/>
        <v>Orange</v>
      </c>
      <c r="G1866" t="str">
        <f t="shared" si="101"/>
        <v>New York</v>
      </c>
      <c r="H1866">
        <v>372813</v>
      </c>
      <c r="I1866">
        <v>372827</v>
      </c>
      <c r="J1866">
        <v>373484</v>
      </c>
      <c r="K1866">
        <v>374358</v>
      </c>
      <c r="L1866">
        <v>374100</v>
      </c>
      <c r="M1866">
        <v>374956</v>
      </c>
      <c r="N1866">
        <v>375814</v>
      </c>
      <c r="O1866">
        <v>377130</v>
      </c>
      <c r="P1866" s="2">
        <v>379210</v>
      </c>
      <c r="Q1866" s="1" t="s">
        <v>3626</v>
      </c>
      <c r="R1866"/>
      <c r="S1866" s="2"/>
      <c r="T1866" s="2"/>
    </row>
    <row r="1867" spans="1:20" x14ac:dyDescent="0.2">
      <c r="A1867" t="s">
        <v>6334</v>
      </c>
      <c r="B1867">
        <v>36073</v>
      </c>
      <c r="C1867">
        <v>50</v>
      </c>
      <c r="D1867" t="str">
        <f t="shared" si="99"/>
        <v>05000US36073</v>
      </c>
      <c r="E1867" t="s">
        <v>1888</v>
      </c>
      <c r="F1867" t="str">
        <f t="shared" si="100"/>
        <v>Orleans</v>
      </c>
      <c r="G1867" t="str">
        <f t="shared" si="101"/>
        <v>New York</v>
      </c>
      <c r="H1867">
        <v>42883</v>
      </c>
      <c r="I1867">
        <v>42876</v>
      </c>
      <c r="J1867">
        <v>42846</v>
      </c>
      <c r="K1867">
        <v>42693</v>
      </c>
      <c r="L1867">
        <v>42465</v>
      </c>
      <c r="M1867">
        <v>42328</v>
      </c>
      <c r="N1867">
        <v>41947</v>
      </c>
      <c r="O1867">
        <v>41604</v>
      </c>
      <c r="P1867" s="2">
        <v>41346</v>
      </c>
      <c r="Q1867" s="1" t="s">
        <v>3298</v>
      </c>
      <c r="R1867"/>
      <c r="S1867" s="2"/>
      <c r="T1867" s="2"/>
    </row>
    <row r="1868" spans="1:20" x14ac:dyDescent="0.2">
      <c r="A1868" t="s">
        <v>6335</v>
      </c>
      <c r="B1868">
        <v>36075</v>
      </c>
      <c r="C1868">
        <v>50</v>
      </c>
      <c r="D1868" t="str">
        <f t="shared" si="99"/>
        <v>05000US36075</v>
      </c>
      <c r="E1868" t="s">
        <v>1889</v>
      </c>
      <c r="F1868" t="str">
        <f t="shared" si="100"/>
        <v>Oswego</v>
      </c>
      <c r="G1868" t="str">
        <f t="shared" si="101"/>
        <v>New York</v>
      </c>
      <c r="H1868">
        <v>122109</v>
      </c>
      <c r="I1868">
        <v>122104</v>
      </c>
      <c r="J1868">
        <v>122129</v>
      </c>
      <c r="K1868">
        <v>121999</v>
      </c>
      <c r="L1868">
        <v>121551</v>
      </c>
      <c r="M1868">
        <v>121321</v>
      </c>
      <c r="N1868">
        <v>120744</v>
      </c>
      <c r="O1868">
        <v>119962</v>
      </c>
      <c r="P1868" s="2">
        <v>118987</v>
      </c>
      <c r="Q1868" s="1" t="s">
        <v>3298</v>
      </c>
      <c r="R1868"/>
      <c r="S1868" s="2"/>
      <c r="T1868" s="2"/>
    </row>
    <row r="1869" spans="1:20" x14ac:dyDescent="0.2">
      <c r="A1869" t="s">
        <v>6336</v>
      </c>
      <c r="B1869">
        <v>36077</v>
      </c>
      <c r="C1869">
        <v>50</v>
      </c>
      <c r="D1869" t="str">
        <f t="shared" si="99"/>
        <v>05000US36077</v>
      </c>
      <c r="E1869" t="s">
        <v>1890</v>
      </c>
      <c r="F1869" t="str">
        <f t="shared" si="100"/>
        <v>Otsego</v>
      </c>
      <c r="G1869" t="str">
        <f t="shared" si="101"/>
        <v>New York</v>
      </c>
      <c r="H1869">
        <v>62259</v>
      </c>
      <c r="I1869">
        <v>62239</v>
      </c>
      <c r="J1869">
        <v>62192</v>
      </c>
      <c r="K1869">
        <v>61982</v>
      </c>
      <c r="L1869">
        <v>61805</v>
      </c>
      <c r="M1869">
        <v>61558</v>
      </c>
      <c r="N1869">
        <v>60907</v>
      </c>
      <c r="O1869">
        <v>60530</v>
      </c>
      <c r="P1869" s="2">
        <v>60097</v>
      </c>
      <c r="Q1869" s="10" t="s">
        <v>3298</v>
      </c>
      <c r="R1869"/>
      <c r="S1869" s="2"/>
    </row>
    <row r="1870" spans="1:20" x14ac:dyDescent="0.2">
      <c r="A1870" t="s">
        <v>6337</v>
      </c>
      <c r="B1870">
        <v>36079</v>
      </c>
      <c r="C1870">
        <v>50</v>
      </c>
      <c r="D1870" t="str">
        <f t="shared" si="99"/>
        <v>05000US36079</v>
      </c>
      <c r="E1870" t="s">
        <v>1891</v>
      </c>
      <c r="F1870" t="str">
        <f t="shared" si="100"/>
        <v>Putnam</v>
      </c>
      <c r="G1870" t="str">
        <f t="shared" si="101"/>
        <v>New York</v>
      </c>
      <c r="H1870">
        <v>99710</v>
      </c>
      <c r="I1870">
        <v>99776</v>
      </c>
      <c r="J1870">
        <v>99827</v>
      </c>
      <c r="K1870">
        <v>99958</v>
      </c>
      <c r="L1870">
        <v>99717</v>
      </c>
      <c r="M1870">
        <v>99678</v>
      </c>
      <c r="N1870">
        <v>99478</v>
      </c>
      <c r="O1870">
        <v>99265</v>
      </c>
      <c r="P1870" s="2">
        <v>98900</v>
      </c>
      <c r="Q1870" s="1" t="s">
        <v>3626</v>
      </c>
      <c r="R1870"/>
      <c r="S1870" s="2"/>
      <c r="T1870" s="2"/>
    </row>
    <row r="1871" spans="1:20" x14ac:dyDescent="0.2">
      <c r="A1871" t="s">
        <v>6338</v>
      </c>
      <c r="B1871">
        <v>36081</v>
      </c>
      <c r="C1871">
        <v>50</v>
      </c>
      <c r="D1871" t="str">
        <f t="shared" si="99"/>
        <v>05000US36081</v>
      </c>
      <c r="E1871" t="s">
        <v>1892</v>
      </c>
      <c r="F1871" t="str">
        <f t="shared" si="100"/>
        <v>Queens</v>
      </c>
      <c r="G1871" t="str">
        <f t="shared" si="101"/>
        <v>New York</v>
      </c>
      <c r="H1871">
        <v>2230722</v>
      </c>
      <c r="I1871">
        <v>2230545</v>
      </c>
      <c r="J1871">
        <v>2235310</v>
      </c>
      <c r="K1871">
        <v>2259756</v>
      </c>
      <c r="L1871">
        <v>2278024</v>
      </c>
      <c r="M1871">
        <v>2297598</v>
      </c>
      <c r="N1871">
        <v>2314149</v>
      </c>
      <c r="O1871">
        <v>2327228</v>
      </c>
      <c r="P1871" s="2">
        <v>2333054</v>
      </c>
      <c r="Q1871" s="10" t="s">
        <v>3225</v>
      </c>
      <c r="R1871"/>
      <c r="S1871" s="2"/>
      <c r="T1871" s="2"/>
    </row>
    <row r="1872" spans="1:20" x14ac:dyDescent="0.2">
      <c r="A1872" t="s">
        <v>6339</v>
      </c>
      <c r="B1872">
        <v>36083</v>
      </c>
      <c r="C1872">
        <v>50</v>
      </c>
      <c r="D1872" t="str">
        <f t="shared" si="99"/>
        <v>05000US36083</v>
      </c>
      <c r="E1872" t="s">
        <v>1893</v>
      </c>
      <c r="F1872" t="str">
        <f t="shared" si="100"/>
        <v>Rensselaer</v>
      </c>
      <c r="G1872" t="str">
        <f t="shared" si="101"/>
        <v>New York</v>
      </c>
      <c r="H1872">
        <v>159429</v>
      </c>
      <c r="I1872">
        <v>159406</v>
      </c>
      <c r="J1872">
        <v>159347</v>
      </c>
      <c r="K1872">
        <v>159694</v>
      </c>
      <c r="L1872">
        <v>159669</v>
      </c>
      <c r="M1872">
        <v>159862</v>
      </c>
      <c r="N1872">
        <v>160092</v>
      </c>
      <c r="O1872">
        <v>160101</v>
      </c>
      <c r="P1872" s="2">
        <v>160070</v>
      </c>
      <c r="Q1872" s="1" t="s">
        <v>3626</v>
      </c>
    </row>
    <row r="1873" spans="1:20" x14ac:dyDescent="0.2">
      <c r="A1873" t="s">
        <v>6340</v>
      </c>
      <c r="B1873">
        <v>36085</v>
      </c>
      <c r="C1873">
        <v>50</v>
      </c>
      <c r="D1873" t="str">
        <f t="shared" si="99"/>
        <v>05000US36085</v>
      </c>
      <c r="E1873" t="s">
        <v>1894</v>
      </c>
      <c r="F1873" t="str">
        <f t="shared" si="100"/>
        <v>Richmond</v>
      </c>
      <c r="G1873" t="str">
        <f t="shared" si="101"/>
        <v>New York</v>
      </c>
      <c r="H1873">
        <v>468730</v>
      </c>
      <c r="I1873">
        <v>468730</v>
      </c>
      <c r="J1873">
        <v>469706</v>
      </c>
      <c r="K1873">
        <v>471152</v>
      </c>
      <c r="L1873">
        <v>470978</v>
      </c>
      <c r="M1873">
        <v>472515</v>
      </c>
      <c r="N1873">
        <v>473142</v>
      </c>
      <c r="O1873">
        <v>473969</v>
      </c>
      <c r="P1873" s="2">
        <v>476015</v>
      </c>
      <c r="Q1873" s="10" t="s">
        <v>3225</v>
      </c>
      <c r="R1873"/>
      <c r="S1873" s="2"/>
    </row>
    <row r="1874" spans="1:20" x14ac:dyDescent="0.2">
      <c r="A1874" t="s">
        <v>6341</v>
      </c>
      <c r="B1874">
        <v>36087</v>
      </c>
      <c r="C1874">
        <v>50</v>
      </c>
      <c r="D1874" t="str">
        <f t="shared" si="99"/>
        <v>05000US36087</v>
      </c>
      <c r="E1874" t="s">
        <v>1895</v>
      </c>
      <c r="F1874" t="str">
        <f t="shared" si="100"/>
        <v>Rockland</v>
      </c>
      <c r="G1874" t="str">
        <f t="shared" si="101"/>
        <v>New York</v>
      </c>
      <c r="H1874">
        <v>311687</v>
      </c>
      <c r="I1874">
        <v>311690</v>
      </c>
      <c r="J1874">
        <v>312533</v>
      </c>
      <c r="K1874">
        <v>315772</v>
      </c>
      <c r="L1874">
        <v>317763</v>
      </c>
      <c r="M1874">
        <v>320321</v>
      </c>
      <c r="N1874">
        <v>322855</v>
      </c>
      <c r="O1874">
        <v>325491</v>
      </c>
      <c r="P1874" s="2">
        <v>326780</v>
      </c>
      <c r="Q1874" s="10" t="s">
        <v>3626</v>
      </c>
      <c r="R1874"/>
      <c r="S1874" s="2"/>
    </row>
    <row r="1875" spans="1:20" x14ac:dyDescent="0.2">
      <c r="A1875" t="s">
        <v>6342</v>
      </c>
      <c r="B1875">
        <v>36089</v>
      </c>
      <c r="C1875">
        <v>50</v>
      </c>
      <c r="D1875" t="str">
        <f t="shared" si="99"/>
        <v>05000US36089</v>
      </c>
      <c r="E1875" t="s">
        <v>1896</v>
      </c>
      <c r="F1875" t="str">
        <f t="shared" si="100"/>
        <v>St. Lawrence</v>
      </c>
      <c r="G1875" t="str">
        <f t="shared" si="101"/>
        <v>New York</v>
      </c>
      <c r="H1875">
        <v>111944</v>
      </c>
      <c r="I1875">
        <v>111941</v>
      </c>
      <c r="J1875">
        <v>111821</v>
      </c>
      <c r="K1875">
        <v>112468</v>
      </c>
      <c r="L1875">
        <v>112621</v>
      </c>
      <c r="M1875">
        <v>112253</v>
      </c>
      <c r="N1875">
        <v>111800</v>
      </c>
      <c r="O1875">
        <v>110935</v>
      </c>
      <c r="P1875" s="2">
        <v>110038</v>
      </c>
      <c r="Q1875" s="1" t="s">
        <v>3298</v>
      </c>
      <c r="R1875"/>
      <c r="S1875" s="2"/>
    </row>
    <row r="1876" spans="1:20" x14ac:dyDescent="0.2">
      <c r="A1876" t="s">
        <v>6343</v>
      </c>
      <c r="B1876">
        <v>36091</v>
      </c>
      <c r="C1876">
        <v>50</v>
      </c>
      <c r="D1876" t="str">
        <f t="shared" si="99"/>
        <v>05000US36091</v>
      </c>
      <c r="E1876" t="s">
        <v>1897</v>
      </c>
      <c r="F1876" t="str">
        <f t="shared" si="100"/>
        <v>Saratoga</v>
      </c>
      <c r="G1876" t="str">
        <f t="shared" si="101"/>
        <v>New York</v>
      </c>
      <c r="H1876">
        <v>219607</v>
      </c>
      <c r="I1876">
        <v>219613</v>
      </c>
      <c r="J1876">
        <v>220094</v>
      </c>
      <c r="K1876">
        <v>221166</v>
      </c>
      <c r="L1876">
        <v>222553</v>
      </c>
      <c r="M1876">
        <v>224207</v>
      </c>
      <c r="N1876">
        <v>224692</v>
      </c>
      <c r="O1876">
        <v>226140</v>
      </c>
      <c r="P1876" s="2">
        <v>227053</v>
      </c>
      <c r="Q1876" s="10" t="s">
        <v>3296</v>
      </c>
      <c r="R1876"/>
      <c r="S1876" s="2"/>
      <c r="T1876" s="2"/>
    </row>
    <row r="1877" spans="1:20" x14ac:dyDescent="0.2">
      <c r="A1877" t="s">
        <v>6344</v>
      </c>
      <c r="B1877">
        <v>36093</v>
      </c>
      <c r="C1877">
        <v>50</v>
      </c>
      <c r="D1877" t="str">
        <f t="shared" si="99"/>
        <v>05000US36093</v>
      </c>
      <c r="E1877" t="s">
        <v>1898</v>
      </c>
      <c r="F1877" t="str">
        <f t="shared" si="100"/>
        <v>Schenectady</v>
      </c>
      <c r="G1877" t="str">
        <f t="shared" si="101"/>
        <v>New York</v>
      </c>
      <c r="H1877">
        <v>154727</v>
      </c>
      <c r="I1877">
        <v>154721</v>
      </c>
      <c r="J1877">
        <v>154896</v>
      </c>
      <c r="K1877">
        <v>154673</v>
      </c>
      <c r="L1877">
        <v>154945</v>
      </c>
      <c r="M1877">
        <v>154964</v>
      </c>
      <c r="N1877">
        <v>155006</v>
      </c>
      <c r="O1877">
        <v>154758</v>
      </c>
      <c r="P1877" s="2">
        <v>154553</v>
      </c>
      <c r="Q1877" s="10" t="s">
        <v>3296</v>
      </c>
      <c r="R1877"/>
      <c r="S1877" s="2"/>
      <c r="T1877" s="2"/>
    </row>
    <row r="1878" spans="1:20" x14ac:dyDescent="0.2">
      <c r="A1878" t="s">
        <v>6345</v>
      </c>
      <c r="B1878">
        <v>36095</v>
      </c>
      <c r="C1878">
        <v>50</v>
      </c>
      <c r="D1878" t="str">
        <f t="shared" si="99"/>
        <v>05000US36095</v>
      </c>
      <c r="E1878" t="s">
        <v>1899</v>
      </c>
      <c r="F1878" t="str">
        <f t="shared" si="100"/>
        <v>Schoharie</v>
      </c>
      <c r="G1878" t="str">
        <f t="shared" si="101"/>
        <v>New York</v>
      </c>
      <c r="H1878">
        <v>32749</v>
      </c>
      <c r="I1878">
        <v>32744</v>
      </c>
      <c r="J1878">
        <v>32688</v>
      </c>
      <c r="K1878">
        <v>32662</v>
      </c>
      <c r="L1878">
        <v>32086</v>
      </c>
      <c r="M1878">
        <v>31872</v>
      </c>
      <c r="N1878">
        <v>31690</v>
      </c>
      <c r="O1878">
        <v>31372</v>
      </c>
      <c r="P1878" s="2">
        <v>31317</v>
      </c>
      <c r="Q1878" s="10" t="s">
        <v>3296</v>
      </c>
      <c r="R1878"/>
      <c r="S1878" s="2"/>
      <c r="T1878" s="2"/>
    </row>
    <row r="1879" spans="1:20" x14ac:dyDescent="0.2">
      <c r="A1879" t="s">
        <v>6346</v>
      </c>
      <c r="B1879">
        <v>36097</v>
      </c>
      <c r="C1879">
        <v>50</v>
      </c>
      <c r="D1879" t="str">
        <f t="shared" si="99"/>
        <v>05000US36097</v>
      </c>
      <c r="E1879" t="s">
        <v>1900</v>
      </c>
      <c r="F1879" t="str">
        <f t="shared" si="100"/>
        <v>Schuyler</v>
      </c>
      <c r="G1879" t="str">
        <f t="shared" si="101"/>
        <v>New York</v>
      </c>
      <c r="H1879">
        <v>18343</v>
      </c>
      <c r="I1879">
        <v>18341</v>
      </c>
      <c r="J1879">
        <v>18309</v>
      </c>
      <c r="K1879">
        <v>18492</v>
      </c>
      <c r="L1879">
        <v>18579</v>
      </c>
      <c r="M1879">
        <v>18502</v>
      </c>
      <c r="N1879">
        <v>18301</v>
      </c>
      <c r="O1879">
        <v>18199</v>
      </c>
      <c r="P1879" s="2">
        <v>18099</v>
      </c>
      <c r="Q1879" s="1" t="s">
        <v>3298</v>
      </c>
      <c r="R1879"/>
      <c r="S1879" s="2"/>
      <c r="T1879" s="2"/>
    </row>
    <row r="1880" spans="1:20" x14ac:dyDescent="0.2">
      <c r="A1880" t="s">
        <v>6347</v>
      </c>
      <c r="B1880">
        <v>36099</v>
      </c>
      <c r="C1880">
        <v>50</v>
      </c>
      <c r="D1880" t="str">
        <f t="shared" si="99"/>
        <v>05000US36099</v>
      </c>
      <c r="E1880" t="s">
        <v>1901</v>
      </c>
      <c r="F1880" t="str">
        <f t="shared" si="100"/>
        <v>Seneca</v>
      </c>
      <c r="G1880" t="str">
        <f t="shared" si="101"/>
        <v>New York</v>
      </c>
      <c r="H1880">
        <v>35251</v>
      </c>
      <c r="I1880">
        <v>35244</v>
      </c>
      <c r="J1880">
        <v>35246</v>
      </c>
      <c r="K1880">
        <v>35353</v>
      </c>
      <c r="L1880">
        <v>35380</v>
      </c>
      <c r="M1880">
        <v>35272</v>
      </c>
      <c r="N1880">
        <v>34904</v>
      </c>
      <c r="O1880">
        <v>34848</v>
      </c>
      <c r="P1880" s="2">
        <v>34777</v>
      </c>
      <c r="Q1880" s="1" t="s">
        <v>3298</v>
      </c>
      <c r="R1880"/>
      <c r="S1880" s="2"/>
    </row>
    <row r="1881" spans="1:20" x14ac:dyDescent="0.2">
      <c r="A1881" t="s">
        <v>6348</v>
      </c>
      <c r="B1881">
        <v>36101</v>
      </c>
      <c r="C1881">
        <v>50</v>
      </c>
      <c r="D1881" t="str">
        <f t="shared" si="99"/>
        <v>05000US36101</v>
      </c>
      <c r="E1881" t="s">
        <v>1902</v>
      </c>
      <c r="F1881" t="str">
        <f t="shared" si="100"/>
        <v>Steuben</v>
      </c>
      <c r="G1881" t="str">
        <f t="shared" si="101"/>
        <v>New York</v>
      </c>
      <c r="H1881">
        <v>98990</v>
      </c>
      <c r="I1881">
        <v>98992</v>
      </c>
      <c r="J1881">
        <v>98990</v>
      </c>
      <c r="K1881">
        <v>99272</v>
      </c>
      <c r="L1881">
        <v>99064</v>
      </c>
      <c r="M1881">
        <v>98952</v>
      </c>
      <c r="N1881">
        <v>98253</v>
      </c>
      <c r="O1881">
        <v>97546</v>
      </c>
      <c r="P1881" s="2">
        <v>96940</v>
      </c>
      <c r="Q1881" s="1" t="s">
        <v>3298</v>
      </c>
      <c r="R1881"/>
      <c r="S1881" s="2"/>
    </row>
    <row r="1882" spans="1:20" x14ac:dyDescent="0.2">
      <c r="A1882" t="s">
        <v>6349</v>
      </c>
      <c r="B1882">
        <v>36103</v>
      </c>
      <c r="C1882">
        <v>50</v>
      </c>
      <c r="D1882" t="str">
        <f t="shared" si="99"/>
        <v>05000US36103</v>
      </c>
      <c r="E1882" t="s">
        <v>1903</v>
      </c>
      <c r="F1882" t="str">
        <f t="shared" si="100"/>
        <v>Suffolk</v>
      </c>
      <c r="G1882" t="str">
        <f t="shared" si="101"/>
        <v>New York</v>
      </c>
      <c r="H1882">
        <v>1493350</v>
      </c>
      <c r="I1882">
        <v>1493200</v>
      </c>
      <c r="J1882">
        <v>1494747</v>
      </c>
      <c r="K1882">
        <v>1500259</v>
      </c>
      <c r="L1882">
        <v>1499382</v>
      </c>
      <c r="M1882">
        <v>1500776</v>
      </c>
      <c r="N1882">
        <v>1500008</v>
      </c>
      <c r="O1882">
        <v>1497903</v>
      </c>
      <c r="P1882" s="2">
        <v>1492583</v>
      </c>
      <c r="Q1882" s="1" t="s">
        <v>3626</v>
      </c>
      <c r="R1882"/>
      <c r="S1882" s="2"/>
      <c r="T1882" s="2"/>
    </row>
    <row r="1883" spans="1:20" x14ac:dyDescent="0.2">
      <c r="A1883" t="s">
        <v>6350</v>
      </c>
      <c r="B1883">
        <v>36105</v>
      </c>
      <c r="C1883">
        <v>50</v>
      </c>
      <c r="D1883" t="str">
        <f t="shared" si="99"/>
        <v>05000US36105</v>
      </c>
      <c r="E1883" t="s">
        <v>1904</v>
      </c>
      <c r="F1883" t="str">
        <f t="shared" si="100"/>
        <v>Sullivan</v>
      </c>
      <c r="G1883" t="str">
        <f t="shared" si="101"/>
        <v>New York</v>
      </c>
      <c r="H1883">
        <v>77547</v>
      </c>
      <c r="I1883">
        <v>77520</v>
      </c>
      <c r="J1883">
        <v>77412</v>
      </c>
      <c r="K1883">
        <v>77104</v>
      </c>
      <c r="L1883">
        <v>76952</v>
      </c>
      <c r="M1883">
        <v>76919</v>
      </c>
      <c r="N1883">
        <v>75667</v>
      </c>
      <c r="O1883">
        <v>74751</v>
      </c>
      <c r="P1883" s="2">
        <v>74801</v>
      </c>
      <c r="Q1883" s="10" t="s">
        <v>3296</v>
      </c>
      <c r="R1883"/>
      <c r="S1883" s="2"/>
      <c r="T1883" s="2"/>
    </row>
    <row r="1884" spans="1:20" x14ac:dyDescent="0.2">
      <c r="A1884" t="s">
        <v>6351</v>
      </c>
      <c r="B1884">
        <v>36107</v>
      </c>
      <c r="C1884">
        <v>50</v>
      </c>
      <c r="D1884" t="str">
        <f t="shared" si="99"/>
        <v>05000US36107</v>
      </c>
      <c r="E1884" t="s">
        <v>1905</v>
      </c>
      <c r="F1884" t="str">
        <f t="shared" si="100"/>
        <v>Tioga</v>
      </c>
      <c r="G1884" t="str">
        <f t="shared" si="101"/>
        <v>New York</v>
      </c>
      <c r="H1884">
        <v>51125</v>
      </c>
      <c r="I1884">
        <v>51048</v>
      </c>
      <c r="J1884">
        <v>51000</v>
      </c>
      <c r="K1884">
        <v>50945</v>
      </c>
      <c r="L1884">
        <v>50303</v>
      </c>
      <c r="M1884">
        <v>50128</v>
      </c>
      <c r="N1884">
        <v>49793</v>
      </c>
      <c r="O1884">
        <v>49261</v>
      </c>
      <c r="P1884" s="2">
        <v>48760</v>
      </c>
      <c r="Q1884" s="1" t="s">
        <v>3298</v>
      </c>
      <c r="R1884"/>
      <c r="S1884" s="2"/>
      <c r="T1884" s="2"/>
    </row>
    <row r="1885" spans="1:20" x14ac:dyDescent="0.2">
      <c r="A1885" t="s">
        <v>6352</v>
      </c>
      <c r="B1885">
        <v>36109</v>
      </c>
      <c r="C1885">
        <v>50</v>
      </c>
      <c r="D1885" t="str">
        <f t="shared" si="99"/>
        <v>05000US36109</v>
      </c>
      <c r="E1885" t="s">
        <v>1906</v>
      </c>
      <c r="F1885" t="str">
        <f t="shared" si="100"/>
        <v>Tompkins</v>
      </c>
      <c r="G1885" t="str">
        <f t="shared" si="101"/>
        <v>New York</v>
      </c>
      <c r="H1885">
        <v>101564</v>
      </c>
      <c r="I1885">
        <v>101594</v>
      </c>
      <c r="J1885">
        <v>101774</v>
      </c>
      <c r="K1885">
        <v>102111</v>
      </c>
      <c r="L1885">
        <v>103135</v>
      </c>
      <c r="M1885">
        <v>104270</v>
      </c>
      <c r="N1885">
        <v>104498</v>
      </c>
      <c r="O1885">
        <v>104564</v>
      </c>
      <c r="P1885" s="2">
        <v>104871</v>
      </c>
      <c r="Q1885" s="1" t="s">
        <v>3298</v>
      </c>
      <c r="R1885"/>
      <c r="S1885" s="2"/>
      <c r="T1885" s="2"/>
    </row>
    <row r="1886" spans="1:20" x14ac:dyDescent="0.2">
      <c r="A1886" t="s">
        <v>6353</v>
      </c>
      <c r="B1886">
        <v>36111</v>
      </c>
      <c r="C1886">
        <v>50</v>
      </c>
      <c r="D1886" t="str">
        <f t="shared" si="99"/>
        <v>05000US36111</v>
      </c>
      <c r="E1886" t="s">
        <v>1907</v>
      </c>
      <c r="F1886" t="str">
        <f t="shared" si="100"/>
        <v>Ulster</v>
      </c>
      <c r="G1886" t="str">
        <f t="shared" si="101"/>
        <v>New York</v>
      </c>
      <c r="H1886">
        <v>182493</v>
      </c>
      <c r="I1886">
        <v>182512</v>
      </c>
      <c r="J1886">
        <v>182408</v>
      </c>
      <c r="K1886">
        <v>182647</v>
      </c>
      <c r="L1886">
        <v>181811</v>
      </c>
      <c r="M1886">
        <v>180987</v>
      </c>
      <c r="N1886">
        <v>180680</v>
      </c>
      <c r="O1886">
        <v>179824</v>
      </c>
      <c r="P1886" s="2">
        <v>179225</v>
      </c>
      <c r="Q1886" s="10" t="s">
        <v>3296</v>
      </c>
      <c r="R1886"/>
      <c r="S1886" s="2"/>
      <c r="T1886" s="2"/>
    </row>
    <row r="1887" spans="1:20" x14ac:dyDescent="0.2">
      <c r="A1887" t="s">
        <v>6354</v>
      </c>
      <c r="B1887">
        <v>36113</v>
      </c>
      <c r="C1887">
        <v>50</v>
      </c>
      <c r="D1887" t="str">
        <f t="shared" si="99"/>
        <v>05000US36113</v>
      </c>
      <c r="E1887" t="s">
        <v>1908</v>
      </c>
      <c r="F1887" t="str">
        <f t="shared" si="100"/>
        <v>Warren</v>
      </c>
      <c r="G1887" t="str">
        <f t="shared" si="101"/>
        <v>New York</v>
      </c>
      <c r="H1887">
        <v>65707</v>
      </c>
      <c r="I1887">
        <v>65700</v>
      </c>
      <c r="J1887">
        <v>65678</v>
      </c>
      <c r="K1887">
        <v>65694</v>
      </c>
      <c r="L1887">
        <v>65418</v>
      </c>
      <c r="M1887">
        <v>65145</v>
      </c>
      <c r="N1887">
        <v>64882</v>
      </c>
      <c r="O1887">
        <v>64544</v>
      </c>
      <c r="P1887" s="2">
        <v>64567</v>
      </c>
      <c r="Q1887" s="10" t="s">
        <v>3298</v>
      </c>
      <c r="R1887"/>
      <c r="S1887" s="2"/>
    </row>
    <row r="1888" spans="1:20" x14ac:dyDescent="0.2">
      <c r="A1888" t="s">
        <v>6355</v>
      </c>
      <c r="B1888">
        <v>36115</v>
      </c>
      <c r="C1888">
        <v>50</v>
      </c>
      <c r="D1888" t="str">
        <f t="shared" si="99"/>
        <v>05000US36115</v>
      </c>
      <c r="E1888" t="s">
        <v>1909</v>
      </c>
      <c r="F1888" t="str">
        <f t="shared" si="100"/>
        <v>Washington</v>
      </c>
      <c r="G1888" t="str">
        <f t="shared" si="101"/>
        <v>New York</v>
      </c>
      <c r="H1888">
        <v>63216</v>
      </c>
      <c r="I1888">
        <v>63242</v>
      </c>
      <c r="J1888">
        <v>63321</v>
      </c>
      <c r="K1888">
        <v>63112</v>
      </c>
      <c r="L1888">
        <v>63066</v>
      </c>
      <c r="M1888">
        <v>62777</v>
      </c>
      <c r="N1888">
        <v>62442</v>
      </c>
      <c r="O1888">
        <v>62238</v>
      </c>
      <c r="P1888" s="2">
        <v>61800</v>
      </c>
      <c r="Q1888" s="10" t="s">
        <v>3626</v>
      </c>
      <c r="R1888"/>
      <c r="S1888" s="2"/>
    </row>
    <row r="1889" spans="1:20" x14ac:dyDescent="0.2">
      <c r="A1889" t="s">
        <v>6356</v>
      </c>
      <c r="B1889">
        <v>36117</v>
      </c>
      <c r="C1889">
        <v>50</v>
      </c>
      <c r="D1889" t="str">
        <f t="shared" si="99"/>
        <v>05000US36117</v>
      </c>
      <c r="E1889" t="s">
        <v>1910</v>
      </c>
      <c r="F1889" t="str">
        <f t="shared" si="100"/>
        <v>Wayne</v>
      </c>
      <c r="G1889" t="str">
        <f t="shared" si="101"/>
        <v>New York</v>
      </c>
      <c r="H1889">
        <v>93772</v>
      </c>
      <c r="I1889">
        <v>93750</v>
      </c>
      <c r="J1889">
        <v>93756</v>
      </c>
      <c r="K1889">
        <v>93260</v>
      </c>
      <c r="L1889">
        <v>93012</v>
      </c>
      <c r="M1889">
        <v>92393</v>
      </c>
      <c r="N1889">
        <v>91829</v>
      </c>
      <c r="O1889">
        <v>91340</v>
      </c>
      <c r="P1889" s="2">
        <v>90798</v>
      </c>
      <c r="Q1889" s="1" t="s">
        <v>3298</v>
      </c>
      <c r="R1889"/>
      <c r="S1889" s="2"/>
    </row>
    <row r="1890" spans="1:20" x14ac:dyDescent="0.2">
      <c r="A1890" t="s">
        <v>6357</v>
      </c>
      <c r="B1890">
        <v>36119</v>
      </c>
      <c r="C1890">
        <v>50</v>
      </c>
      <c r="D1890" t="str">
        <f t="shared" si="99"/>
        <v>05000US36119</v>
      </c>
      <c r="E1890" t="s">
        <v>1911</v>
      </c>
      <c r="F1890" t="str">
        <f t="shared" si="100"/>
        <v>Westchester</v>
      </c>
      <c r="G1890" t="str">
        <f t="shared" si="101"/>
        <v>New York</v>
      </c>
      <c r="H1890">
        <v>949113</v>
      </c>
      <c r="I1890">
        <v>949070</v>
      </c>
      <c r="J1890">
        <v>950588</v>
      </c>
      <c r="K1890">
        <v>957052</v>
      </c>
      <c r="L1890">
        <v>961073</v>
      </c>
      <c r="M1890">
        <v>967377</v>
      </c>
      <c r="N1890">
        <v>970255</v>
      </c>
      <c r="O1890">
        <v>972900</v>
      </c>
      <c r="P1890" s="2">
        <v>974542</v>
      </c>
      <c r="Q1890" s="1" t="s">
        <v>3476</v>
      </c>
    </row>
    <row r="1891" spans="1:20" x14ac:dyDescent="0.2">
      <c r="A1891" t="s">
        <v>6358</v>
      </c>
      <c r="B1891">
        <v>36121</v>
      </c>
      <c r="C1891">
        <v>50</v>
      </c>
      <c r="D1891" t="str">
        <f t="shared" si="99"/>
        <v>05000US36121</v>
      </c>
      <c r="E1891" t="s">
        <v>1912</v>
      </c>
      <c r="F1891" t="str">
        <f t="shared" si="100"/>
        <v>Wyoming</v>
      </c>
      <c r="G1891" t="str">
        <f t="shared" si="101"/>
        <v>New York</v>
      </c>
      <c r="H1891">
        <v>42155</v>
      </c>
      <c r="I1891">
        <v>42162</v>
      </c>
      <c r="J1891">
        <v>42118</v>
      </c>
      <c r="K1891">
        <v>41930</v>
      </c>
      <c r="L1891">
        <v>41771</v>
      </c>
      <c r="M1891">
        <v>41431</v>
      </c>
      <c r="N1891">
        <v>41200</v>
      </c>
      <c r="O1891">
        <v>41004</v>
      </c>
      <c r="P1891" s="2">
        <v>40791</v>
      </c>
      <c r="Q1891" s="1" t="s">
        <v>3298</v>
      </c>
      <c r="R1891"/>
      <c r="S1891" s="2"/>
    </row>
    <row r="1892" spans="1:20" x14ac:dyDescent="0.2">
      <c r="A1892" t="s">
        <v>6359</v>
      </c>
      <c r="B1892">
        <v>36123</v>
      </c>
      <c r="C1892">
        <v>50</v>
      </c>
      <c r="D1892" t="str">
        <f t="shared" si="99"/>
        <v>05000US36123</v>
      </c>
      <c r="E1892" t="s">
        <v>1913</v>
      </c>
      <c r="F1892" t="str">
        <f t="shared" si="100"/>
        <v>Yates</v>
      </c>
      <c r="G1892" t="str">
        <f t="shared" si="101"/>
        <v>New York</v>
      </c>
      <c r="H1892">
        <v>25348</v>
      </c>
      <c r="I1892">
        <v>25351</v>
      </c>
      <c r="J1892">
        <v>25349</v>
      </c>
      <c r="K1892">
        <v>25387</v>
      </c>
      <c r="L1892">
        <v>25271</v>
      </c>
      <c r="M1892">
        <v>25154</v>
      </c>
      <c r="N1892">
        <v>25130</v>
      </c>
      <c r="O1892">
        <v>25051</v>
      </c>
      <c r="P1892" s="2">
        <v>24923</v>
      </c>
      <c r="Q1892" s="1" t="s">
        <v>3298</v>
      </c>
      <c r="R1892"/>
      <c r="S1892" s="2"/>
    </row>
    <row r="1893" spans="1:20" x14ac:dyDescent="0.2">
      <c r="A1893" t="s">
        <v>6360</v>
      </c>
      <c r="B1893">
        <v>37001</v>
      </c>
      <c r="C1893">
        <v>50</v>
      </c>
      <c r="D1893" t="str">
        <f t="shared" si="99"/>
        <v>05000US37001</v>
      </c>
      <c r="E1893" t="s">
        <v>1914</v>
      </c>
      <c r="F1893" t="str">
        <f t="shared" si="100"/>
        <v>Alamance</v>
      </c>
      <c r="G1893" t="str">
        <f t="shared" si="101"/>
        <v>North Carolina</v>
      </c>
      <c r="H1893">
        <v>151131</v>
      </c>
      <c r="I1893">
        <v>151144</v>
      </c>
      <c r="J1893">
        <v>151486</v>
      </c>
      <c r="K1893">
        <v>152847</v>
      </c>
      <c r="L1893">
        <v>153659</v>
      </c>
      <c r="M1893">
        <v>154622</v>
      </c>
      <c r="N1893">
        <v>156036</v>
      </c>
      <c r="O1893">
        <v>157857</v>
      </c>
      <c r="P1893" s="2">
        <v>159688</v>
      </c>
      <c r="Q1893" s="1" t="s">
        <v>3313</v>
      </c>
      <c r="S1893" s="2"/>
      <c r="T1893" s="2"/>
    </row>
    <row r="1894" spans="1:20" x14ac:dyDescent="0.2">
      <c r="A1894" t="s">
        <v>6361</v>
      </c>
      <c r="B1894">
        <v>37003</v>
      </c>
      <c r="C1894">
        <v>50</v>
      </c>
      <c r="D1894" t="str">
        <f t="shared" si="99"/>
        <v>05000US37003</v>
      </c>
      <c r="E1894" t="s">
        <v>1915</v>
      </c>
      <c r="F1894" t="str">
        <f t="shared" si="100"/>
        <v>Alexander</v>
      </c>
      <c r="G1894" t="str">
        <f t="shared" si="101"/>
        <v>North Carolina</v>
      </c>
      <c r="H1894">
        <v>37198</v>
      </c>
      <c r="I1894">
        <v>37183</v>
      </c>
      <c r="J1894">
        <v>37238</v>
      </c>
      <c r="K1894">
        <v>37108</v>
      </c>
      <c r="L1894">
        <v>36964</v>
      </c>
      <c r="M1894">
        <v>36999</v>
      </c>
      <c r="N1894">
        <v>37360</v>
      </c>
      <c r="O1894">
        <v>37304</v>
      </c>
      <c r="P1894" s="2">
        <v>37428</v>
      </c>
      <c r="Q1894" s="1" t="s">
        <v>3311</v>
      </c>
      <c r="S1894" s="2"/>
      <c r="T1894" s="2"/>
    </row>
    <row r="1895" spans="1:20" x14ac:dyDescent="0.2">
      <c r="A1895" t="s">
        <v>6362</v>
      </c>
      <c r="B1895">
        <v>37005</v>
      </c>
      <c r="C1895">
        <v>50</v>
      </c>
      <c r="D1895" t="str">
        <f t="shared" si="99"/>
        <v>05000US37005</v>
      </c>
      <c r="E1895" t="s">
        <v>1916</v>
      </c>
      <c r="F1895" t="str">
        <f t="shared" si="100"/>
        <v>Alleghany</v>
      </c>
      <c r="G1895" t="str">
        <f t="shared" si="101"/>
        <v>North Carolina</v>
      </c>
      <c r="H1895">
        <v>11155</v>
      </c>
      <c r="I1895">
        <v>11154</v>
      </c>
      <c r="J1895">
        <v>11144</v>
      </c>
      <c r="K1895">
        <v>11024</v>
      </c>
      <c r="L1895">
        <v>10923</v>
      </c>
      <c r="M1895">
        <v>10896</v>
      </c>
      <c r="N1895">
        <v>10863</v>
      </c>
      <c r="O1895">
        <v>10812</v>
      </c>
      <c r="P1895" s="2">
        <v>10848</v>
      </c>
      <c r="Q1895" s="10" t="s">
        <v>3311</v>
      </c>
      <c r="S1895" s="2"/>
      <c r="T1895" s="2"/>
    </row>
    <row r="1896" spans="1:20" x14ac:dyDescent="0.2">
      <c r="A1896" t="s">
        <v>6363</v>
      </c>
      <c r="B1896">
        <v>37007</v>
      </c>
      <c r="C1896">
        <v>50</v>
      </c>
      <c r="D1896" t="str">
        <f t="shared" si="99"/>
        <v>05000US37007</v>
      </c>
      <c r="E1896" t="s">
        <v>1917</v>
      </c>
      <c r="F1896" t="str">
        <f t="shared" si="100"/>
        <v>Anson</v>
      </c>
      <c r="G1896" t="str">
        <f t="shared" si="101"/>
        <v>North Carolina</v>
      </c>
      <c r="H1896">
        <v>26948</v>
      </c>
      <c r="I1896">
        <v>26931</v>
      </c>
      <c r="J1896">
        <v>26858</v>
      </c>
      <c r="K1896">
        <v>26508</v>
      </c>
      <c r="L1896">
        <v>26311</v>
      </c>
      <c r="M1896">
        <v>25959</v>
      </c>
      <c r="N1896">
        <v>26066</v>
      </c>
      <c r="O1896">
        <v>25632</v>
      </c>
      <c r="P1896" s="2">
        <v>25448</v>
      </c>
      <c r="Q1896" s="10" t="s">
        <v>3314</v>
      </c>
    </row>
    <row r="1897" spans="1:20" x14ac:dyDescent="0.2">
      <c r="A1897" t="s">
        <v>6364</v>
      </c>
      <c r="B1897">
        <v>37009</v>
      </c>
      <c r="C1897">
        <v>50</v>
      </c>
      <c r="D1897" t="str">
        <f t="shared" si="99"/>
        <v>05000US37009</v>
      </c>
      <c r="E1897" t="s">
        <v>1918</v>
      </c>
      <c r="F1897" t="str">
        <f t="shared" si="100"/>
        <v>Ashe</v>
      </c>
      <c r="G1897" t="str">
        <f t="shared" si="101"/>
        <v>North Carolina</v>
      </c>
      <c r="H1897">
        <v>27281</v>
      </c>
      <c r="I1897">
        <v>27234</v>
      </c>
      <c r="J1897">
        <v>27205</v>
      </c>
      <c r="K1897">
        <v>27132</v>
      </c>
      <c r="L1897">
        <v>27099</v>
      </c>
      <c r="M1897">
        <v>27036</v>
      </c>
      <c r="N1897">
        <v>27000</v>
      </c>
      <c r="O1897">
        <v>26900</v>
      </c>
      <c r="P1897" s="2">
        <v>26924</v>
      </c>
      <c r="Q1897" s="10" t="s">
        <v>3311</v>
      </c>
      <c r="R1897"/>
      <c r="S1897" s="2"/>
      <c r="T1897" s="2"/>
    </row>
    <row r="1898" spans="1:20" x14ac:dyDescent="0.2">
      <c r="A1898" t="s">
        <v>6365</v>
      </c>
      <c r="B1898">
        <v>37011</v>
      </c>
      <c r="C1898">
        <v>50</v>
      </c>
      <c r="D1898" t="str">
        <f t="shared" si="99"/>
        <v>05000US37011</v>
      </c>
      <c r="E1898" t="s">
        <v>1919</v>
      </c>
      <c r="F1898" t="str">
        <f t="shared" si="100"/>
        <v>Avery</v>
      </c>
      <c r="G1898" t="str">
        <f t="shared" si="101"/>
        <v>North Carolina</v>
      </c>
      <c r="H1898">
        <v>17797</v>
      </c>
      <c r="I1898">
        <v>17795</v>
      </c>
      <c r="J1898">
        <v>17730</v>
      </c>
      <c r="K1898">
        <v>17766</v>
      </c>
      <c r="L1898">
        <v>17630</v>
      </c>
      <c r="M1898">
        <v>17704</v>
      </c>
      <c r="N1898">
        <v>17723</v>
      </c>
      <c r="O1898">
        <v>17592</v>
      </c>
      <c r="P1898" s="2">
        <v>17516</v>
      </c>
      <c r="Q1898" s="10" t="s">
        <v>3311</v>
      </c>
      <c r="R1898"/>
      <c r="S1898" s="2"/>
      <c r="T1898" s="2"/>
    </row>
    <row r="1899" spans="1:20" x14ac:dyDescent="0.2">
      <c r="A1899" t="s">
        <v>6366</v>
      </c>
      <c r="B1899">
        <v>37013</v>
      </c>
      <c r="C1899">
        <v>50</v>
      </c>
      <c r="D1899" t="str">
        <f t="shared" si="99"/>
        <v>05000US37013</v>
      </c>
      <c r="E1899" t="s">
        <v>1920</v>
      </c>
      <c r="F1899" t="str">
        <f t="shared" si="100"/>
        <v>Beaufort</v>
      </c>
      <c r="G1899" t="str">
        <f t="shared" si="101"/>
        <v>North Carolina</v>
      </c>
      <c r="H1899">
        <v>47759</v>
      </c>
      <c r="I1899">
        <v>47779</v>
      </c>
      <c r="J1899">
        <v>47787</v>
      </c>
      <c r="K1899">
        <v>47707</v>
      </c>
      <c r="L1899">
        <v>47497</v>
      </c>
      <c r="M1899">
        <v>47496</v>
      </c>
      <c r="N1899">
        <v>47505</v>
      </c>
      <c r="O1899">
        <v>47543</v>
      </c>
      <c r="P1899" s="2">
        <v>47526</v>
      </c>
      <c r="Q1899" s="10" t="s">
        <v>3313</v>
      </c>
      <c r="R1899"/>
      <c r="S1899" s="2"/>
      <c r="T1899" s="2"/>
    </row>
    <row r="1900" spans="1:20" x14ac:dyDescent="0.2">
      <c r="A1900" t="s">
        <v>6367</v>
      </c>
      <c r="B1900">
        <v>37015</v>
      </c>
      <c r="C1900">
        <v>50</v>
      </c>
      <c r="D1900" t="str">
        <f t="shared" si="99"/>
        <v>05000US37015</v>
      </c>
      <c r="E1900" t="s">
        <v>1921</v>
      </c>
      <c r="F1900" t="str">
        <f t="shared" si="100"/>
        <v>Bertie</v>
      </c>
      <c r="G1900" t="str">
        <f t="shared" si="101"/>
        <v>North Carolina</v>
      </c>
      <c r="H1900">
        <v>21282</v>
      </c>
      <c r="I1900">
        <v>21285</v>
      </c>
      <c r="J1900">
        <v>21242</v>
      </c>
      <c r="K1900">
        <v>20968</v>
      </c>
      <c r="L1900">
        <v>20591</v>
      </c>
      <c r="M1900">
        <v>20444</v>
      </c>
      <c r="N1900">
        <v>20440</v>
      </c>
      <c r="O1900">
        <v>20290</v>
      </c>
      <c r="P1900" s="2">
        <v>19854</v>
      </c>
      <c r="Q1900" s="10" t="s">
        <v>3313</v>
      </c>
      <c r="R1900"/>
      <c r="S1900" s="2"/>
      <c r="T1900" s="2"/>
    </row>
    <row r="1901" spans="1:20" x14ac:dyDescent="0.2">
      <c r="A1901" t="s">
        <v>6368</v>
      </c>
      <c r="B1901">
        <v>37017</v>
      </c>
      <c r="C1901">
        <v>50</v>
      </c>
      <c r="D1901" t="str">
        <f t="shared" si="99"/>
        <v>05000US37017</v>
      </c>
      <c r="E1901" t="s">
        <v>1922</v>
      </c>
      <c r="F1901" t="str">
        <f t="shared" si="100"/>
        <v>Bladen</v>
      </c>
      <c r="G1901" t="str">
        <f t="shared" si="101"/>
        <v>North Carolina</v>
      </c>
      <c r="H1901">
        <v>35190</v>
      </c>
      <c r="I1901">
        <v>35177</v>
      </c>
      <c r="J1901">
        <v>35156</v>
      </c>
      <c r="K1901">
        <v>35004</v>
      </c>
      <c r="L1901">
        <v>34922</v>
      </c>
      <c r="M1901">
        <v>34810</v>
      </c>
      <c r="N1901">
        <v>34531</v>
      </c>
      <c r="O1901">
        <v>34266</v>
      </c>
      <c r="P1901" s="2">
        <v>33741</v>
      </c>
      <c r="Q1901" s="10" t="s">
        <v>3314</v>
      </c>
    </row>
    <row r="1902" spans="1:20" x14ac:dyDescent="0.2">
      <c r="A1902" t="s">
        <v>6369</v>
      </c>
      <c r="B1902">
        <v>37019</v>
      </c>
      <c r="C1902">
        <v>50</v>
      </c>
      <c r="D1902" t="str">
        <f t="shared" si="99"/>
        <v>05000US37019</v>
      </c>
      <c r="E1902" t="s">
        <v>1923</v>
      </c>
      <c r="F1902" t="str">
        <f t="shared" si="100"/>
        <v>Brunswick</v>
      </c>
      <c r="G1902" t="str">
        <f t="shared" si="101"/>
        <v>North Carolina</v>
      </c>
      <c r="H1902">
        <v>107431</v>
      </c>
      <c r="I1902">
        <v>107431</v>
      </c>
      <c r="J1902">
        <v>108065</v>
      </c>
      <c r="K1902">
        <v>110223</v>
      </c>
      <c r="L1902">
        <v>112163</v>
      </c>
      <c r="M1902">
        <v>115287</v>
      </c>
      <c r="N1902">
        <v>118809</v>
      </c>
      <c r="O1902">
        <v>122622</v>
      </c>
      <c r="P1902" s="2">
        <v>126953</v>
      </c>
      <c r="Q1902" s="10" t="s">
        <v>3314</v>
      </c>
    </row>
    <row r="1903" spans="1:20" x14ac:dyDescent="0.2">
      <c r="A1903" t="s">
        <v>6370</v>
      </c>
      <c r="B1903">
        <v>37021</v>
      </c>
      <c r="C1903">
        <v>50</v>
      </c>
      <c r="D1903" t="str">
        <f t="shared" si="99"/>
        <v>05000US37021</v>
      </c>
      <c r="E1903" t="s">
        <v>1924</v>
      </c>
      <c r="F1903" t="str">
        <f t="shared" si="100"/>
        <v>Buncombe</v>
      </c>
      <c r="G1903" t="str">
        <f t="shared" si="101"/>
        <v>North Carolina</v>
      </c>
      <c r="H1903">
        <v>238318</v>
      </c>
      <c r="I1903">
        <v>238352</v>
      </c>
      <c r="J1903">
        <v>238823</v>
      </c>
      <c r="K1903">
        <v>241387</v>
      </c>
      <c r="L1903">
        <v>244188</v>
      </c>
      <c r="M1903">
        <v>247480</v>
      </c>
      <c r="N1903">
        <v>249997</v>
      </c>
      <c r="O1903">
        <v>252808</v>
      </c>
      <c r="P1903" s="2">
        <v>256088</v>
      </c>
      <c r="Q1903" s="10" t="s">
        <v>3311</v>
      </c>
    </row>
    <row r="1904" spans="1:20" x14ac:dyDescent="0.2">
      <c r="A1904" t="s">
        <v>6371</v>
      </c>
      <c r="B1904">
        <v>37023</v>
      </c>
      <c r="C1904">
        <v>50</v>
      </c>
      <c r="D1904" t="str">
        <f t="shared" si="99"/>
        <v>05000US37023</v>
      </c>
      <c r="E1904" t="s">
        <v>1925</v>
      </c>
      <c r="F1904" t="str">
        <f t="shared" si="100"/>
        <v>Burke</v>
      </c>
      <c r="G1904" t="str">
        <f t="shared" si="101"/>
        <v>North Carolina</v>
      </c>
      <c r="H1904">
        <v>90912</v>
      </c>
      <c r="I1904">
        <v>90822</v>
      </c>
      <c r="J1904">
        <v>90595</v>
      </c>
      <c r="K1904">
        <v>90609</v>
      </c>
      <c r="L1904">
        <v>89901</v>
      </c>
      <c r="M1904">
        <v>89265</v>
      </c>
      <c r="N1904">
        <v>88689</v>
      </c>
      <c r="O1904">
        <v>88704</v>
      </c>
      <c r="P1904" s="2">
        <v>88851</v>
      </c>
      <c r="Q1904" s="10" t="s">
        <v>3311</v>
      </c>
    </row>
    <row r="1905" spans="1:20" x14ac:dyDescent="0.2">
      <c r="A1905" t="s">
        <v>6372</v>
      </c>
      <c r="B1905">
        <v>37025</v>
      </c>
      <c r="C1905">
        <v>50</v>
      </c>
      <c r="D1905" t="str">
        <f t="shared" si="99"/>
        <v>05000US37025</v>
      </c>
      <c r="E1905" t="s">
        <v>1926</v>
      </c>
      <c r="F1905" t="str">
        <f t="shared" si="100"/>
        <v>Cabarrus</v>
      </c>
      <c r="G1905" t="str">
        <f t="shared" si="101"/>
        <v>North Carolina</v>
      </c>
      <c r="H1905">
        <v>178011</v>
      </c>
      <c r="I1905">
        <v>178112</v>
      </c>
      <c r="J1905">
        <v>178581</v>
      </c>
      <c r="K1905">
        <v>181199</v>
      </c>
      <c r="L1905">
        <v>184290</v>
      </c>
      <c r="M1905">
        <v>187294</v>
      </c>
      <c r="N1905">
        <v>191796</v>
      </c>
      <c r="O1905">
        <v>196508</v>
      </c>
      <c r="P1905" s="2">
        <v>201590</v>
      </c>
      <c r="Q1905" s="10" t="s">
        <v>3314</v>
      </c>
    </row>
    <row r="1906" spans="1:20" x14ac:dyDescent="0.2">
      <c r="A1906" t="s">
        <v>6373</v>
      </c>
      <c r="B1906">
        <v>37027</v>
      </c>
      <c r="C1906">
        <v>50</v>
      </c>
      <c r="D1906" t="str">
        <f t="shared" si="99"/>
        <v>05000US37027</v>
      </c>
      <c r="E1906" t="s">
        <v>1927</v>
      </c>
      <c r="F1906" t="str">
        <f t="shared" si="100"/>
        <v>Caldwell</v>
      </c>
      <c r="G1906" t="str">
        <f t="shared" si="101"/>
        <v>North Carolina</v>
      </c>
      <c r="H1906">
        <v>83029</v>
      </c>
      <c r="I1906">
        <v>83038</v>
      </c>
      <c r="J1906">
        <v>82968</v>
      </c>
      <c r="K1906">
        <v>82311</v>
      </c>
      <c r="L1906">
        <v>81979</v>
      </c>
      <c r="M1906">
        <v>81912</v>
      </c>
      <c r="N1906">
        <v>81494</v>
      </c>
      <c r="O1906">
        <v>81282</v>
      </c>
      <c r="P1906" s="2">
        <v>81449</v>
      </c>
      <c r="Q1906" s="10" t="s">
        <v>3311</v>
      </c>
    </row>
    <row r="1907" spans="1:20" x14ac:dyDescent="0.2">
      <c r="A1907" t="s">
        <v>6374</v>
      </c>
      <c r="B1907">
        <v>37029</v>
      </c>
      <c r="C1907">
        <v>50</v>
      </c>
      <c r="D1907" t="str">
        <f t="shared" si="99"/>
        <v>05000US37029</v>
      </c>
      <c r="E1907" t="s">
        <v>1928</v>
      </c>
      <c r="F1907" t="str">
        <f t="shared" si="100"/>
        <v>Camden</v>
      </c>
      <c r="G1907" t="str">
        <f t="shared" si="101"/>
        <v>North Carolina</v>
      </c>
      <c r="H1907">
        <v>9980</v>
      </c>
      <c r="I1907">
        <v>9980</v>
      </c>
      <c r="J1907">
        <v>9983</v>
      </c>
      <c r="K1907">
        <v>10045</v>
      </c>
      <c r="L1907">
        <v>10035</v>
      </c>
      <c r="M1907">
        <v>10135</v>
      </c>
      <c r="N1907">
        <v>10272</v>
      </c>
      <c r="O1907">
        <v>10279</v>
      </c>
      <c r="P1907" s="2">
        <v>10418</v>
      </c>
      <c r="Q1907" s="10" t="s">
        <v>3313</v>
      </c>
    </row>
    <row r="1908" spans="1:20" x14ac:dyDescent="0.2">
      <c r="A1908" t="s">
        <v>6375</v>
      </c>
      <c r="B1908">
        <v>37031</v>
      </c>
      <c r="C1908">
        <v>50</v>
      </c>
      <c r="D1908" t="str">
        <f t="shared" si="99"/>
        <v>05000US37031</v>
      </c>
      <c r="E1908" t="s">
        <v>1929</v>
      </c>
      <c r="F1908" t="str">
        <f t="shared" si="100"/>
        <v>Carteret</v>
      </c>
      <c r="G1908" t="str">
        <f t="shared" si="101"/>
        <v>North Carolina</v>
      </c>
      <c r="H1908">
        <v>66469</v>
      </c>
      <c r="I1908">
        <v>66468</v>
      </c>
      <c r="J1908">
        <v>66696</v>
      </c>
      <c r="K1908">
        <v>67358</v>
      </c>
      <c r="L1908">
        <v>67738</v>
      </c>
      <c r="M1908">
        <v>68441</v>
      </c>
      <c r="N1908">
        <v>68751</v>
      </c>
      <c r="O1908">
        <v>68863</v>
      </c>
      <c r="P1908" s="2">
        <v>68890</v>
      </c>
      <c r="Q1908" s="4" t="s">
        <v>3313</v>
      </c>
    </row>
    <row r="1909" spans="1:20" x14ac:dyDescent="0.2">
      <c r="A1909" t="s">
        <v>6376</v>
      </c>
      <c r="B1909">
        <v>37033</v>
      </c>
      <c r="C1909">
        <v>50</v>
      </c>
      <c r="D1909" t="str">
        <f t="shared" si="99"/>
        <v>05000US37033</v>
      </c>
      <c r="E1909" t="s">
        <v>1930</v>
      </c>
      <c r="F1909" t="str">
        <f t="shared" si="100"/>
        <v>Caswell</v>
      </c>
      <c r="G1909" t="str">
        <f t="shared" si="101"/>
        <v>North Carolina</v>
      </c>
      <c r="H1909">
        <v>23719</v>
      </c>
      <c r="I1909">
        <v>23748</v>
      </c>
      <c r="J1909">
        <v>23715</v>
      </c>
      <c r="K1909">
        <v>23603</v>
      </c>
      <c r="L1909">
        <v>23220</v>
      </c>
      <c r="M1909">
        <v>23294</v>
      </c>
      <c r="N1909">
        <v>23036</v>
      </c>
      <c r="O1909">
        <v>23012</v>
      </c>
      <c r="P1909" s="2">
        <v>22910</v>
      </c>
      <c r="Q1909" s="10" t="s">
        <v>3313</v>
      </c>
    </row>
    <row r="1910" spans="1:20" x14ac:dyDescent="0.2">
      <c r="A1910" t="s">
        <v>6377</v>
      </c>
      <c r="B1910">
        <v>37035</v>
      </c>
      <c r="C1910">
        <v>50</v>
      </c>
      <c r="D1910" t="str">
        <f t="shared" si="99"/>
        <v>05000US37035</v>
      </c>
      <c r="E1910" t="s">
        <v>1931</v>
      </c>
      <c r="F1910" t="str">
        <f t="shared" si="100"/>
        <v>Catawba</v>
      </c>
      <c r="G1910" t="str">
        <f t="shared" si="101"/>
        <v>North Carolina</v>
      </c>
      <c r="H1910">
        <v>154358</v>
      </c>
      <c r="I1910">
        <v>154771</v>
      </c>
      <c r="J1910">
        <v>154719</v>
      </c>
      <c r="K1910">
        <v>154556</v>
      </c>
      <c r="L1910">
        <v>154940</v>
      </c>
      <c r="M1910">
        <v>155202</v>
      </c>
      <c r="N1910">
        <v>155109</v>
      </c>
      <c r="O1910">
        <v>155593</v>
      </c>
      <c r="P1910" s="2">
        <v>156459</v>
      </c>
      <c r="Q1910" s="10" t="s">
        <v>3314</v>
      </c>
    </row>
    <row r="1911" spans="1:20" x14ac:dyDescent="0.2">
      <c r="A1911" t="s">
        <v>6378</v>
      </c>
      <c r="B1911">
        <v>37037</v>
      </c>
      <c r="C1911">
        <v>50</v>
      </c>
      <c r="D1911" t="str">
        <f t="shared" si="99"/>
        <v>05000US37037</v>
      </c>
      <c r="E1911" t="s">
        <v>1932</v>
      </c>
      <c r="F1911" t="str">
        <f t="shared" si="100"/>
        <v>Chatham</v>
      </c>
      <c r="G1911" t="str">
        <f t="shared" si="101"/>
        <v>North Carolina</v>
      </c>
      <c r="H1911">
        <v>63505</v>
      </c>
      <c r="I1911">
        <v>63504</v>
      </c>
      <c r="J1911">
        <v>63796</v>
      </c>
      <c r="K1911">
        <v>65193</v>
      </c>
      <c r="L1911">
        <v>65764</v>
      </c>
      <c r="M1911">
        <v>66622</v>
      </c>
      <c r="N1911">
        <v>68492</v>
      </c>
      <c r="O1911">
        <v>70770</v>
      </c>
      <c r="P1911" s="2">
        <v>72243</v>
      </c>
      <c r="Q1911" s="10" t="s">
        <v>3314</v>
      </c>
    </row>
    <row r="1912" spans="1:20" x14ac:dyDescent="0.2">
      <c r="A1912" t="s">
        <v>6379</v>
      </c>
      <c r="B1912">
        <v>37039</v>
      </c>
      <c r="C1912">
        <v>50</v>
      </c>
      <c r="D1912" t="str">
        <f t="shared" si="99"/>
        <v>05000US37039</v>
      </c>
      <c r="E1912" t="s">
        <v>1933</v>
      </c>
      <c r="F1912" t="str">
        <f t="shared" si="100"/>
        <v>Cherokee</v>
      </c>
      <c r="G1912" t="str">
        <f t="shared" si="101"/>
        <v>North Carolina</v>
      </c>
      <c r="H1912">
        <v>27444</v>
      </c>
      <c r="I1912">
        <v>27441</v>
      </c>
      <c r="J1912">
        <v>27425</v>
      </c>
      <c r="K1912">
        <v>27134</v>
      </c>
      <c r="L1912">
        <v>26971</v>
      </c>
      <c r="M1912">
        <v>27060</v>
      </c>
      <c r="N1912">
        <v>27056</v>
      </c>
      <c r="O1912">
        <v>27137</v>
      </c>
      <c r="P1912" s="2">
        <v>27905</v>
      </c>
      <c r="Q1912" s="10" t="s">
        <v>3311</v>
      </c>
    </row>
    <row r="1913" spans="1:20" x14ac:dyDescent="0.2">
      <c r="A1913" t="s">
        <v>6380</v>
      </c>
      <c r="B1913">
        <v>37041</v>
      </c>
      <c r="C1913">
        <v>50</v>
      </c>
      <c r="D1913" t="str">
        <f t="shared" si="99"/>
        <v>05000US37041</v>
      </c>
      <c r="E1913" t="s">
        <v>1934</v>
      </c>
      <c r="F1913" t="str">
        <f t="shared" si="100"/>
        <v>Chowan</v>
      </c>
      <c r="G1913" t="str">
        <f t="shared" si="101"/>
        <v>North Carolina</v>
      </c>
      <c r="H1913">
        <v>14793</v>
      </c>
      <c r="I1913">
        <v>14793</v>
      </c>
      <c r="J1913">
        <v>14746</v>
      </c>
      <c r="K1913">
        <v>14812</v>
      </c>
      <c r="L1913">
        <v>14715</v>
      </c>
      <c r="M1913">
        <v>14721</v>
      </c>
      <c r="N1913">
        <v>14589</v>
      </c>
      <c r="O1913">
        <v>14372</v>
      </c>
      <c r="P1913" s="2">
        <v>14383</v>
      </c>
      <c r="Q1913" s="10" t="s">
        <v>3313</v>
      </c>
    </row>
    <row r="1914" spans="1:20" x14ac:dyDescent="0.2">
      <c r="A1914" t="s">
        <v>6381</v>
      </c>
      <c r="B1914">
        <v>37043</v>
      </c>
      <c r="C1914">
        <v>50</v>
      </c>
      <c r="D1914" t="str">
        <f t="shared" si="99"/>
        <v>05000US37043</v>
      </c>
      <c r="E1914" t="s">
        <v>1935</v>
      </c>
      <c r="F1914" t="str">
        <f t="shared" si="100"/>
        <v>Clay</v>
      </c>
      <c r="G1914" t="str">
        <f t="shared" si="101"/>
        <v>North Carolina</v>
      </c>
      <c r="H1914">
        <v>10587</v>
      </c>
      <c r="I1914">
        <v>10594</v>
      </c>
      <c r="J1914">
        <v>10589</v>
      </c>
      <c r="K1914">
        <v>10676</v>
      </c>
      <c r="L1914">
        <v>10684</v>
      </c>
      <c r="M1914">
        <v>10650</v>
      </c>
      <c r="N1914">
        <v>10644</v>
      </c>
      <c r="O1914">
        <v>10755</v>
      </c>
      <c r="P1914" s="2">
        <v>10915</v>
      </c>
      <c r="Q1914" s="10" t="s">
        <v>3311</v>
      </c>
      <c r="S1914" s="3"/>
      <c r="T1914" s="2"/>
    </row>
    <row r="1915" spans="1:20" x14ac:dyDescent="0.2">
      <c r="A1915" t="s">
        <v>6382</v>
      </c>
      <c r="B1915">
        <v>37045</v>
      </c>
      <c r="C1915">
        <v>50</v>
      </c>
      <c r="D1915" t="str">
        <f t="shared" si="99"/>
        <v>05000US37045</v>
      </c>
      <c r="E1915" t="s">
        <v>1936</v>
      </c>
      <c r="F1915" t="str">
        <f t="shared" si="100"/>
        <v>Cleveland</v>
      </c>
      <c r="G1915" t="str">
        <f t="shared" si="101"/>
        <v>North Carolina</v>
      </c>
      <c r="H1915">
        <v>98078</v>
      </c>
      <c r="I1915">
        <v>98065</v>
      </c>
      <c r="J1915">
        <v>97973</v>
      </c>
      <c r="K1915">
        <v>97534</v>
      </c>
      <c r="L1915">
        <v>97425</v>
      </c>
      <c r="M1915">
        <v>97000</v>
      </c>
      <c r="N1915">
        <v>97071</v>
      </c>
      <c r="O1915">
        <v>96924</v>
      </c>
      <c r="P1915" s="2">
        <v>97144</v>
      </c>
      <c r="Q1915" s="10" t="s">
        <v>3311</v>
      </c>
    </row>
    <row r="1916" spans="1:20" x14ac:dyDescent="0.2">
      <c r="A1916" t="s">
        <v>6383</v>
      </c>
      <c r="B1916">
        <v>37047</v>
      </c>
      <c r="C1916">
        <v>50</v>
      </c>
      <c r="D1916" t="str">
        <f t="shared" si="99"/>
        <v>05000US37047</v>
      </c>
      <c r="E1916" t="s">
        <v>1937</v>
      </c>
      <c r="F1916" t="str">
        <f t="shared" si="100"/>
        <v>Columbus</v>
      </c>
      <c r="G1916" t="str">
        <f t="shared" si="101"/>
        <v>North Carolina</v>
      </c>
      <c r="H1916">
        <v>58098</v>
      </c>
      <c r="I1916">
        <v>58111</v>
      </c>
      <c r="J1916">
        <v>57938</v>
      </c>
      <c r="K1916">
        <v>57828</v>
      </c>
      <c r="L1916">
        <v>57591</v>
      </c>
      <c r="M1916">
        <v>57146</v>
      </c>
      <c r="N1916">
        <v>56906</v>
      </c>
      <c r="O1916">
        <v>56927</v>
      </c>
      <c r="P1916" s="2">
        <v>56505</v>
      </c>
      <c r="Q1916" s="10" t="s">
        <v>3314</v>
      </c>
    </row>
    <row r="1917" spans="1:20" x14ac:dyDescent="0.2">
      <c r="A1917" t="s">
        <v>6384</v>
      </c>
      <c r="B1917">
        <v>37049</v>
      </c>
      <c r="C1917">
        <v>50</v>
      </c>
      <c r="D1917" t="str">
        <f t="shared" si="99"/>
        <v>05000US37049</v>
      </c>
      <c r="E1917" t="s">
        <v>1938</v>
      </c>
      <c r="F1917" t="str">
        <f t="shared" si="100"/>
        <v>Craven</v>
      </c>
      <c r="G1917" t="str">
        <f t="shared" si="101"/>
        <v>North Carolina</v>
      </c>
      <c r="H1917">
        <v>103505</v>
      </c>
      <c r="I1917">
        <v>103501</v>
      </c>
      <c r="J1917">
        <v>103937</v>
      </c>
      <c r="K1917">
        <v>104701</v>
      </c>
      <c r="L1917">
        <v>105309</v>
      </c>
      <c r="M1917">
        <v>104425</v>
      </c>
      <c r="N1917">
        <v>104343</v>
      </c>
      <c r="O1917">
        <v>103427</v>
      </c>
      <c r="P1917" s="2">
        <v>103445</v>
      </c>
      <c r="Q1917" s="10" t="s">
        <v>3314</v>
      </c>
    </row>
    <row r="1918" spans="1:20" x14ac:dyDescent="0.2">
      <c r="A1918" t="s">
        <v>6385</v>
      </c>
      <c r="B1918">
        <v>37051</v>
      </c>
      <c r="C1918">
        <v>50</v>
      </c>
      <c r="D1918" t="str">
        <f t="shared" si="99"/>
        <v>05000US37051</v>
      </c>
      <c r="E1918" t="s">
        <v>1939</v>
      </c>
      <c r="F1918" t="str">
        <f t="shared" si="100"/>
        <v>Cumberland</v>
      </c>
      <c r="G1918" t="str">
        <f t="shared" si="101"/>
        <v>North Carolina</v>
      </c>
      <c r="H1918">
        <v>319431</v>
      </c>
      <c r="I1918">
        <v>319431</v>
      </c>
      <c r="J1918">
        <v>320128</v>
      </c>
      <c r="K1918">
        <v>323887</v>
      </c>
      <c r="L1918">
        <v>323454</v>
      </c>
      <c r="M1918">
        <v>326676</v>
      </c>
      <c r="N1918">
        <v>326369</v>
      </c>
      <c r="O1918">
        <v>325581</v>
      </c>
      <c r="P1918" s="2">
        <v>327127</v>
      </c>
      <c r="Q1918" s="10" t="s">
        <v>3314</v>
      </c>
    </row>
    <row r="1919" spans="1:20" x14ac:dyDescent="0.2">
      <c r="A1919" t="s">
        <v>6386</v>
      </c>
      <c r="B1919">
        <v>37053</v>
      </c>
      <c r="C1919">
        <v>50</v>
      </c>
      <c r="D1919" t="str">
        <f t="shared" si="99"/>
        <v>05000US37053</v>
      </c>
      <c r="E1919" t="s">
        <v>1940</v>
      </c>
      <c r="F1919" t="str">
        <f t="shared" si="100"/>
        <v>Currituck</v>
      </c>
      <c r="G1919" t="str">
        <f t="shared" si="101"/>
        <v>North Carolina</v>
      </c>
      <c r="H1919">
        <v>23547</v>
      </c>
      <c r="I1919">
        <v>23547</v>
      </c>
      <c r="J1919">
        <v>23661</v>
      </c>
      <c r="K1919">
        <v>23899</v>
      </c>
      <c r="L1919">
        <v>24030</v>
      </c>
      <c r="M1919">
        <v>24337</v>
      </c>
      <c r="N1919">
        <v>24913</v>
      </c>
      <c r="O1919">
        <v>25231</v>
      </c>
      <c r="P1919" s="2">
        <v>25809</v>
      </c>
      <c r="Q1919" s="10" t="s">
        <v>3313</v>
      </c>
    </row>
    <row r="1920" spans="1:20" x14ac:dyDescent="0.2">
      <c r="A1920" t="s">
        <v>6387</v>
      </c>
      <c r="B1920">
        <v>37055</v>
      </c>
      <c r="C1920">
        <v>50</v>
      </c>
      <c r="D1920" t="str">
        <f t="shared" si="99"/>
        <v>05000US37055</v>
      </c>
      <c r="E1920" t="s">
        <v>1941</v>
      </c>
      <c r="F1920" t="str">
        <f t="shared" si="100"/>
        <v>Dare</v>
      </c>
      <c r="G1920" t="str">
        <f t="shared" si="101"/>
        <v>North Carolina</v>
      </c>
      <c r="H1920">
        <v>33920</v>
      </c>
      <c r="I1920">
        <v>33920</v>
      </c>
      <c r="J1920">
        <v>33986</v>
      </c>
      <c r="K1920">
        <v>34193</v>
      </c>
      <c r="L1920">
        <v>34453</v>
      </c>
      <c r="M1920">
        <v>34892</v>
      </c>
      <c r="N1920">
        <v>35039</v>
      </c>
      <c r="O1920">
        <v>35586</v>
      </c>
      <c r="P1920" s="2">
        <v>35964</v>
      </c>
      <c r="Q1920" s="10" t="s">
        <v>3313</v>
      </c>
    </row>
    <row r="1921" spans="1:19" x14ac:dyDescent="0.2">
      <c r="A1921" t="s">
        <v>6388</v>
      </c>
      <c r="B1921">
        <v>37057</v>
      </c>
      <c r="C1921">
        <v>50</v>
      </c>
      <c r="D1921" t="str">
        <f t="shared" si="99"/>
        <v>05000US37057</v>
      </c>
      <c r="E1921" t="s">
        <v>1942</v>
      </c>
      <c r="F1921" t="str">
        <f t="shared" si="100"/>
        <v>Davidson</v>
      </c>
      <c r="G1921" t="str">
        <f t="shared" si="101"/>
        <v>North Carolina</v>
      </c>
      <c r="H1921">
        <v>162878</v>
      </c>
      <c r="I1921">
        <v>162843</v>
      </c>
      <c r="J1921">
        <v>162854</v>
      </c>
      <c r="K1921">
        <v>163305</v>
      </c>
      <c r="L1921">
        <v>163474</v>
      </c>
      <c r="M1921">
        <v>163737</v>
      </c>
      <c r="N1921">
        <v>163958</v>
      </c>
      <c r="O1921">
        <v>164196</v>
      </c>
      <c r="P1921" s="2">
        <v>164926</v>
      </c>
      <c r="Q1921" s="10" t="s">
        <v>3314</v>
      </c>
    </row>
    <row r="1922" spans="1:19" x14ac:dyDescent="0.2">
      <c r="A1922" t="s">
        <v>6389</v>
      </c>
      <c r="B1922">
        <v>37059</v>
      </c>
      <c r="C1922">
        <v>50</v>
      </c>
      <c r="D1922" t="str">
        <f t="shared" si="99"/>
        <v>05000US37059</v>
      </c>
      <c r="E1922" t="s">
        <v>1943</v>
      </c>
      <c r="F1922" t="str">
        <f t="shared" si="100"/>
        <v>Davie</v>
      </c>
      <c r="G1922" t="str">
        <f t="shared" si="101"/>
        <v>North Carolina</v>
      </c>
      <c r="H1922">
        <v>41240</v>
      </c>
      <c r="I1922">
        <v>41220</v>
      </c>
      <c r="J1922">
        <v>41279</v>
      </c>
      <c r="K1922">
        <v>41337</v>
      </c>
      <c r="L1922">
        <v>41323</v>
      </c>
      <c r="M1922">
        <v>41475</v>
      </c>
      <c r="N1922">
        <v>41332</v>
      </c>
      <c r="O1922">
        <v>41696</v>
      </c>
      <c r="P1922" s="2">
        <v>42013</v>
      </c>
      <c r="Q1922" s="10" t="s">
        <v>3314</v>
      </c>
    </row>
    <row r="1923" spans="1:19" x14ac:dyDescent="0.2">
      <c r="A1923" t="s">
        <v>6390</v>
      </c>
      <c r="B1923">
        <v>37061</v>
      </c>
      <c r="C1923">
        <v>50</v>
      </c>
      <c r="D1923" t="str">
        <f t="shared" ref="D1923:D1986" si="102">_xlfn.CONCAT("05000US",TEXT(B1923,"00000"))</f>
        <v>05000US37061</v>
      </c>
      <c r="E1923" t="s">
        <v>1944</v>
      </c>
      <c r="F1923" t="str">
        <f t="shared" si="100"/>
        <v>Duplin</v>
      </c>
      <c r="G1923" t="str">
        <f t="shared" si="101"/>
        <v>North Carolina</v>
      </c>
      <c r="H1923">
        <v>58505</v>
      </c>
      <c r="I1923">
        <v>58416</v>
      </c>
      <c r="J1923">
        <v>58599</v>
      </c>
      <c r="K1923">
        <v>59309</v>
      </c>
      <c r="L1923">
        <v>59466</v>
      </c>
      <c r="M1923">
        <v>59241</v>
      </c>
      <c r="N1923">
        <v>59258</v>
      </c>
      <c r="O1923">
        <v>58670</v>
      </c>
      <c r="P1923" s="2">
        <v>58969</v>
      </c>
      <c r="Q1923" s="10" t="s">
        <v>3314</v>
      </c>
    </row>
    <row r="1924" spans="1:19" x14ac:dyDescent="0.2">
      <c r="A1924" t="s">
        <v>6391</v>
      </c>
      <c r="B1924">
        <v>37063</v>
      </c>
      <c r="C1924">
        <v>50</v>
      </c>
      <c r="D1924" t="str">
        <f t="shared" si="102"/>
        <v>05000US37063</v>
      </c>
      <c r="E1924" t="s">
        <v>1945</v>
      </c>
      <c r="F1924" t="str">
        <f t="shared" ref="F1924:F1987" si="103">MID(MID(E1924,1,FIND(",",E1924)-1),1,FIND(" County",MID(E1924,1,FIND(",",E1924)-1))-1)</f>
        <v>Durham</v>
      </c>
      <c r="G1924" t="str">
        <f t="shared" ref="G1924:G1987" si="104">MID(E1924,FIND(",",E1924)+2,9999)</f>
        <v>North Carolina</v>
      </c>
      <c r="H1924">
        <v>267587</v>
      </c>
      <c r="I1924">
        <v>270055</v>
      </c>
      <c r="J1924">
        <v>270962</v>
      </c>
      <c r="K1924">
        <v>276590</v>
      </c>
      <c r="L1924">
        <v>282676</v>
      </c>
      <c r="M1924">
        <v>288512</v>
      </c>
      <c r="N1924">
        <v>295116</v>
      </c>
      <c r="O1924">
        <v>300573</v>
      </c>
      <c r="P1924" s="2">
        <v>306212</v>
      </c>
      <c r="Q1924" s="10" t="s">
        <v>3313</v>
      </c>
    </row>
    <row r="1925" spans="1:19" x14ac:dyDescent="0.2">
      <c r="A1925" t="s">
        <v>6392</v>
      </c>
      <c r="B1925">
        <v>37065</v>
      </c>
      <c r="C1925">
        <v>50</v>
      </c>
      <c r="D1925" t="str">
        <f t="shared" si="102"/>
        <v>05000US37065</v>
      </c>
      <c r="E1925" t="s">
        <v>1946</v>
      </c>
      <c r="F1925" t="str">
        <f t="shared" si="103"/>
        <v>Edgecombe</v>
      </c>
      <c r="G1925" t="str">
        <f t="shared" si="104"/>
        <v>North Carolina</v>
      </c>
      <c r="H1925">
        <v>56552</v>
      </c>
      <c r="I1925">
        <v>56545</v>
      </c>
      <c r="J1925">
        <v>56603</v>
      </c>
      <c r="K1925">
        <v>56108</v>
      </c>
      <c r="L1925">
        <v>55746</v>
      </c>
      <c r="M1925">
        <v>55529</v>
      </c>
      <c r="N1925">
        <v>54921</v>
      </c>
      <c r="O1925">
        <v>53831</v>
      </c>
      <c r="P1925" s="2">
        <v>53318</v>
      </c>
      <c r="Q1925" s="10" t="s">
        <v>3313</v>
      </c>
    </row>
    <row r="1926" spans="1:19" x14ac:dyDescent="0.2">
      <c r="A1926" t="s">
        <v>6393</v>
      </c>
      <c r="B1926">
        <v>37067</v>
      </c>
      <c r="C1926">
        <v>50</v>
      </c>
      <c r="D1926" t="str">
        <f t="shared" si="102"/>
        <v>05000US37067</v>
      </c>
      <c r="E1926" t="s">
        <v>1947</v>
      </c>
      <c r="F1926" t="str">
        <f t="shared" si="103"/>
        <v>Forsyth</v>
      </c>
      <c r="G1926" t="str">
        <f t="shared" si="104"/>
        <v>North Carolina</v>
      </c>
      <c r="H1926">
        <v>350670</v>
      </c>
      <c r="I1926">
        <v>350704</v>
      </c>
      <c r="J1926">
        <v>351502</v>
      </c>
      <c r="K1926">
        <v>354565</v>
      </c>
      <c r="L1926">
        <v>357815</v>
      </c>
      <c r="M1926">
        <v>361049</v>
      </c>
      <c r="N1926">
        <v>365059</v>
      </c>
      <c r="O1926">
        <v>368019</v>
      </c>
      <c r="P1926" s="2">
        <v>371511</v>
      </c>
      <c r="Q1926" s="1" t="s">
        <v>3313</v>
      </c>
    </row>
    <row r="1927" spans="1:19" x14ac:dyDescent="0.2">
      <c r="A1927" t="s">
        <v>6394</v>
      </c>
      <c r="B1927">
        <v>37069</v>
      </c>
      <c r="C1927">
        <v>50</v>
      </c>
      <c r="D1927" t="str">
        <f t="shared" si="102"/>
        <v>05000US37069</v>
      </c>
      <c r="E1927" t="s">
        <v>1948</v>
      </c>
      <c r="F1927" t="str">
        <f t="shared" si="103"/>
        <v>Franklin</v>
      </c>
      <c r="G1927" t="str">
        <f t="shared" si="104"/>
        <v>North Carolina</v>
      </c>
      <c r="H1927">
        <v>60619</v>
      </c>
      <c r="I1927">
        <v>60538</v>
      </c>
      <c r="J1927">
        <v>60777</v>
      </c>
      <c r="K1927">
        <v>61054</v>
      </c>
      <c r="L1927">
        <v>61537</v>
      </c>
      <c r="M1927">
        <v>62226</v>
      </c>
      <c r="N1927">
        <v>62802</v>
      </c>
      <c r="O1927">
        <v>63674</v>
      </c>
      <c r="P1927" s="2">
        <v>64705</v>
      </c>
      <c r="Q1927" s="10" t="s">
        <v>3313</v>
      </c>
    </row>
    <row r="1928" spans="1:19" x14ac:dyDescent="0.2">
      <c r="A1928" t="s">
        <v>6395</v>
      </c>
      <c r="B1928">
        <v>37071</v>
      </c>
      <c r="C1928">
        <v>50</v>
      </c>
      <c r="D1928" t="str">
        <f t="shared" si="102"/>
        <v>05000US37071</v>
      </c>
      <c r="E1928" t="s">
        <v>1949</v>
      </c>
      <c r="F1928" t="str">
        <f t="shared" si="103"/>
        <v>Gaston</v>
      </c>
      <c r="G1928" t="str">
        <f t="shared" si="104"/>
        <v>North Carolina</v>
      </c>
      <c r="H1928">
        <v>206086</v>
      </c>
      <c r="I1928">
        <v>206101</v>
      </c>
      <c r="J1928">
        <v>206093</v>
      </c>
      <c r="K1928">
        <v>206979</v>
      </c>
      <c r="L1928">
        <v>208128</v>
      </c>
      <c r="M1928">
        <v>209384</v>
      </c>
      <c r="N1928">
        <v>210921</v>
      </c>
      <c r="O1928">
        <v>213366</v>
      </c>
      <c r="P1928" s="2">
        <v>216965</v>
      </c>
      <c r="Q1928" s="10" t="s">
        <v>3314</v>
      </c>
    </row>
    <row r="1929" spans="1:19" x14ac:dyDescent="0.2">
      <c r="A1929" t="s">
        <v>6396</v>
      </c>
      <c r="B1929">
        <v>37073</v>
      </c>
      <c r="C1929">
        <v>50</v>
      </c>
      <c r="D1929" t="str">
        <f t="shared" si="102"/>
        <v>05000US37073</v>
      </c>
      <c r="E1929" t="s">
        <v>1950</v>
      </c>
      <c r="F1929" t="str">
        <f t="shared" si="103"/>
        <v>Gates</v>
      </c>
      <c r="G1929" t="str">
        <f t="shared" si="104"/>
        <v>North Carolina</v>
      </c>
      <c r="H1929">
        <v>12197</v>
      </c>
      <c r="I1929">
        <v>12186</v>
      </c>
      <c r="J1929">
        <v>12160</v>
      </c>
      <c r="K1929">
        <v>12076</v>
      </c>
      <c r="L1929">
        <v>11919</v>
      </c>
      <c r="M1929">
        <v>11667</v>
      </c>
      <c r="N1929">
        <v>11562</v>
      </c>
      <c r="O1929">
        <v>11448</v>
      </c>
      <c r="P1929" s="2">
        <v>11478</v>
      </c>
      <c r="Q1929" s="10" t="s">
        <v>3313</v>
      </c>
      <c r="S1929" s="2"/>
    </row>
    <row r="1930" spans="1:19" x14ac:dyDescent="0.2">
      <c r="A1930" t="s">
        <v>6397</v>
      </c>
      <c r="B1930">
        <v>37075</v>
      </c>
      <c r="C1930">
        <v>50</v>
      </c>
      <c r="D1930" t="str">
        <f t="shared" si="102"/>
        <v>05000US37075</v>
      </c>
      <c r="E1930" t="s">
        <v>1951</v>
      </c>
      <c r="F1930" t="str">
        <f t="shared" si="103"/>
        <v>Graham</v>
      </c>
      <c r="G1930" t="str">
        <f t="shared" si="104"/>
        <v>North Carolina</v>
      </c>
      <c r="H1930">
        <v>8861</v>
      </c>
      <c r="I1930">
        <v>8861</v>
      </c>
      <c r="J1930">
        <v>8869</v>
      </c>
      <c r="K1930">
        <v>8792</v>
      </c>
      <c r="L1930">
        <v>8707</v>
      </c>
      <c r="M1930">
        <v>8734</v>
      </c>
      <c r="N1930">
        <v>8648</v>
      </c>
      <c r="O1930">
        <v>8610</v>
      </c>
      <c r="P1930" s="2">
        <v>8558</v>
      </c>
      <c r="Q1930" s="10" t="s">
        <v>3311</v>
      </c>
      <c r="S1930" s="2"/>
    </row>
    <row r="1931" spans="1:19" x14ac:dyDescent="0.2">
      <c r="A1931" t="s">
        <v>6398</v>
      </c>
      <c r="B1931">
        <v>37077</v>
      </c>
      <c r="C1931">
        <v>50</v>
      </c>
      <c r="D1931" t="str">
        <f t="shared" si="102"/>
        <v>05000US37077</v>
      </c>
      <c r="E1931" t="s">
        <v>1952</v>
      </c>
      <c r="F1931" t="str">
        <f t="shared" si="103"/>
        <v>Granville</v>
      </c>
      <c r="G1931" t="str">
        <f t="shared" si="104"/>
        <v>North Carolina</v>
      </c>
      <c r="H1931">
        <v>59916</v>
      </c>
      <c r="I1931">
        <v>57527</v>
      </c>
      <c r="J1931">
        <v>57649</v>
      </c>
      <c r="K1931">
        <v>57657</v>
      </c>
      <c r="L1931">
        <v>57764</v>
      </c>
      <c r="M1931">
        <v>58034</v>
      </c>
      <c r="N1931">
        <v>58329</v>
      </c>
      <c r="O1931">
        <v>58549</v>
      </c>
      <c r="P1931" s="2">
        <v>59031</v>
      </c>
      <c r="Q1931" s="10" t="s">
        <v>3313</v>
      </c>
      <c r="S1931" s="2"/>
    </row>
    <row r="1932" spans="1:19" x14ac:dyDescent="0.2">
      <c r="A1932" t="s">
        <v>6399</v>
      </c>
      <c r="B1932">
        <v>37079</v>
      </c>
      <c r="C1932">
        <v>50</v>
      </c>
      <c r="D1932" t="str">
        <f t="shared" si="102"/>
        <v>05000US37079</v>
      </c>
      <c r="E1932" t="s">
        <v>1953</v>
      </c>
      <c r="F1932" t="str">
        <f t="shared" si="103"/>
        <v>Greene</v>
      </c>
      <c r="G1932" t="str">
        <f t="shared" si="104"/>
        <v>North Carolina</v>
      </c>
      <c r="H1932">
        <v>21362</v>
      </c>
      <c r="I1932">
        <v>21362</v>
      </c>
      <c r="J1932">
        <v>21371</v>
      </c>
      <c r="K1932">
        <v>21679</v>
      </c>
      <c r="L1932">
        <v>21392</v>
      </c>
      <c r="M1932">
        <v>21217</v>
      </c>
      <c r="N1932">
        <v>21236</v>
      </c>
      <c r="O1932">
        <v>21190</v>
      </c>
      <c r="P1932" s="2">
        <v>21168</v>
      </c>
      <c r="Q1932" s="10" t="s">
        <v>3313</v>
      </c>
    </row>
    <row r="1933" spans="1:19" x14ac:dyDescent="0.2">
      <c r="A1933" t="s">
        <v>6400</v>
      </c>
      <c r="B1933">
        <v>37081</v>
      </c>
      <c r="C1933">
        <v>50</v>
      </c>
      <c r="D1933" t="str">
        <f t="shared" si="102"/>
        <v>05000US37081</v>
      </c>
      <c r="E1933" t="s">
        <v>1954</v>
      </c>
      <c r="F1933" t="str">
        <f t="shared" si="103"/>
        <v>Guilford</v>
      </c>
      <c r="G1933" t="str">
        <f t="shared" si="104"/>
        <v>North Carolina</v>
      </c>
      <c r="H1933">
        <v>488406</v>
      </c>
      <c r="I1933">
        <v>488464</v>
      </c>
      <c r="J1933">
        <v>489557</v>
      </c>
      <c r="K1933">
        <v>495129</v>
      </c>
      <c r="L1933">
        <v>500841</v>
      </c>
      <c r="M1933">
        <v>506794</v>
      </c>
      <c r="N1933">
        <v>512562</v>
      </c>
      <c r="O1933">
        <v>517548</v>
      </c>
      <c r="P1933" s="2">
        <v>521330</v>
      </c>
      <c r="Q1933" s="1" t="s">
        <v>3313</v>
      </c>
    </row>
    <row r="1934" spans="1:19" x14ac:dyDescent="0.2">
      <c r="A1934" t="s">
        <v>6401</v>
      </c>
      <c r="B1934">
        <v>37083</v>
      </c>
      <c r="C1934">
        <v>50</v>
      </c>
      <c r="D1934" t="str">
        <f t="shared" si="102"/>
        <v>05000US37083</v>
      </c>
      <c r="E1934" t="s">
        <v>1955</v>
      </c>
      <c r="F1934" t="str">
        <f t="shared" si="103"/>
        <v>Halifax</v>
      </c>
      <c r="G1934" t="str">
        <f t="shared" si="104"/>
        <v>North Carolina</v>
      </c>
      <c r="H1934">
        <v>54691</v>
      </c>
      <c r="I1934">
        <v>54624</v>
      </c>
      <c r="J1934">
        <v>54464</v>
      </c>
      <c r="K1934">
        <v>54189</v>
      </c>
      <c r="L1934">
        <v>53866</v>
      </c>
      <c r="M1934">
        <v>53318</v>
      </c>
      <c r="N1934">
        <v>52971</v>
      </c>
      <c r="O1934">
        <v>52323</v>
      </c>
      <c r="P1934" s="2">
        <v>51766</v>
      </c>
      <c r="Q1934" s="10" t="s">
        <v>3313</v>
      </c>
    </row>
    <row r="1935" spans="1:19" x14ac:dyDescent="0.2">
      <c r="A1935" t="s">
        <v>6402</v>
      </c>
      <c r="B1935">
        <v>37085</v>
      </c>
      <c r="C1935">
        <v>50</v>
      </c>
      <c r="D1935" t="str">
        <f t="shared" si="102"/>
        <v>05000US37085</v>
      </c>
      <c r="E1935" t="s">
        <v>1956</v>
      </c>
      <c r="F1935" t="str">
        <f t="shared" si="103"/>
        <v>Harnett</v>
      </c>
      <c r="G1935" t="str">
        <f t="shared" si="104"/>
        <v>North Carolina</v>
      </c>
      <c r="H1935">
        <v>114678</v>
      </c>
      <c r="I1935">
        <v>114707</v>
      </c>
      <c r="J1935">
        <v>115759</v>
      </c>
      <c r="K1935">
        <v>119211</v>
      </c>
      <c r="L1935">
        <v>122220</v>
      </c>
      <c r="M1935">
        <v>125095</v>
      </c>
      <c r="N1935">
        <v>126780</v>
      </c>
      <c r="O1935">
        <v>128124</v>
      </c>
      <c r="P1935" s="2">
        <v>130881</v>
      </c>
      <c r="Q1935" s="10" t="s">
        <v>3314</v>
      </c>
    </row>
    <row r="1936" spans="1:19" x14ac:dyDescent="0.2">
      <c r="A1936" t="s">
        <v>6403</v>
      </c>
      <c r="B1936">
        <v>37087</v>
      </c>
      <c r="C1936">
        <v>50</v>
      </c>
      <c r="D1936" t="str">
        <f t="shared" si="102"/>
        <v>05000US37087</v>
      </c>
      <c r="E1936" t="s">
        <v>1957</v>
      </c>
      <c r="F1936" t="str">
        <f t="shared" si="103"/>
        <v>Haywood</v>
      </c>
      <c r="G1936" t="str">
        <f t="shared" si="104"/>
        <v>North Carolina</v>
      </c>
      <c r="H1936">
        <v>59036</v>
      </c>
      <c r="I1936">
        <v>59032</v>
      </c>
      <c r="J1936">
        <v>58954</v>
      </c>
      <c r="K1936">
        <v>58714</v>
      </c>
      <c r="L1936">
        <v>58796</v>
      </c>
      <c r="M1936">
        <v>59131</v>
      </c>
      <c r="N1936">
        <v>59376</v>
      </c>
      <c r="O1936">
        <v>59899</v>
      </c>
      <c r="P1936" s="2">
        <v>60682</v>
      </c>
      <c r="Q1936" s="10" t="s">
        <v>3311</v>
      </c>
    </row>
    <row r="1937" spans="1:17" x14ac:dyDescent="0.2">
      <c r="A1937" t="s">
        <v>6404</v>
      </c>
      <c r="B1937">
        <v>37089</v>
      </c>
      <c r="C1937">
        <v>50</v>
      </c>
      <c r="D1937" t="str">
        <f t="shared" si="102"/>
        <v>05000US37089</v>
      </c>
      <c r="E1937" t="s">
        <v>1958</v>
      </c>
      <c r="F1937" t="str">
        <f t="shared" si="103"/>
        <v>Henderson</v>
      </c>
      <c r="G1937" t="str">
        <f t="shared" si="104"/>
        <v>North Carolina</v>
      </c>
      <c r="H1937">
        <v>106740</v>
      </c>
      <c r="I1937">
        <v>106692</v>
      </c>
      <c r="J1937">
        <v>106903</v>
      </c>
      <c r="K1937">
        <v>107474</v>
      </c>
      <c r="L1937">
        <v>108014</v>
      </c>
      <c r="M1937">
        <v>109269</v>
      </c>
      <c r="N1937">
        <v>110707</v>
      </c>
      <c r="O1937">
        <v>112327</v>
      </c>
      <c r="P1937" s="2">
        <v>114209</v>
      </c>
      <c r="Q1937" s="10" t="s">
        <v>3311</v>
      </c>
    </row>
    <row r="1938" spans="1:17" x14ac:dyDescent="0.2">
      <c r="A1938" t="s">
        <v>6405</v>
      </c>
      <c r="B1938">
        <v>37091</v>
      </c>
      <c r="C1938">
        <v>50</v>
      </c>
      <c r="D1938" t="str">
        <f t="shared" si="102"/>
        <v>05000US37091</v>
      </c>
      <c r="E1938" t="s">
        <v>1959</v>
      </c>
      <c r="F1938" t="str">
        <f t="shared" si="103"/>
        <v>Hertford</v>
      </c>
      <c r="G1938" t="str">
        <f t="shared" si="104"/>
        <v>North Carolina</v>
      </c>
      <c r="H1938">
        <v>24669</v>
      </c>
      <c r="I1938">
        <v>24670</v>
      </c>
      <c r="J1938">
        <v>24612</v>
      </c>
      <c r="K1938">
        <v>24520</v>
      </c>
      <c r="L1938">
        <v>24414</v>
      </c>
      <c r="M1938">
        <v>24400</v>
      </c>
      <c r="N1938">
        <v>24368</v>
      </c>
      <c r="O1938">
        <v>24108</v>
      </c>
      <c r="P1938" s="2">
        <v>24136</v>
      </c>
      <c r="Q1938" s="10" t="s">
        <v>3313</v>
      </c>
    </row>
    <row r="1939" spans="1:17" x14ac:dyDescent="0.2">
      <c r="A1939" t="s">
        <v>6406</v>
      </c>
      <c r="B1939">
        <v>37093</v>
      </c>
      <c r="C1939">
        <v>50</v>
      </c>
      <c r="D1939" t="str">
        <f t="shared" si="102"/>
        <v>05000US37093</v>
      </c>
      <c r="E1939" t="s">
        <v>1960</v>
      </c>
      <c r="F1939" t="str">
        <f t="shared" si="103"/>
        <v>Hoke</v>
      </c>
      <c r="G1939" t="str">
        <f t="shared" si="104"/>
        <v>North Carolina</v>
      </c>
      <c r="H1939">
        <v>46952</v>
      </c>
      <c r="I1939">
        <v>46880</v>
      </c>
      <c r="J1939">
        <v>47400</v>
      </c>
      <c r="K1939">
        <v>49401</v>
      </c>
      <c r="L1939">
        <v>50413</v>
      </c>
      <c r="M1939">
        <v>51109</v>
      </c>
      <c r="N1939">
        <v>51640</v>
      </c>
      <c r="O1939">
        <v>52841</v>
      </c>
      <c r="P1939" s="2">
        <v>53262</v>
      </c>
      <c r="Q1939" s="10" t="s">
        <v>3314</v>
      </c>
    </row>
    <row r="1940" spans="1:17" x14ac:dyDescent="0.2">
      <c r="A1940" t="s">
        <v>6407</v>
      </c>
      <c r="B1940">
        <v>37095</v>
      </c>
      <c r="C1940">
        <v>50</v>
      </c>
      <c r="D1940" t="str">
        <f t="shared" si="102"/>
        <v>05000US37095</v>
      </c>
      <c r="E1940" t="s">
        <v>1961</v>
      </c>
      <c r="F1940" t="str">
        <f t="shared" si="103"/>
        <v>Hyde</v>
      </c>
      <c r="G1940" t="str">
        <f t="shared" si="104"/>
        <v>North Carolina</v>
      </c>
      <c r="H1940">
        <v>5810</v>
      </c>
      <c r="I1940">
        <v>5810</v>
      </c>
      <c r="J1940">
        <v>5812</v>
      </c>
      <c r="K1940">
        <v>5827</v>
      </c>
      <c r="L1940">
        <v>5736</v>
      </c>
      <c r="M1940">
        <v>5726</v>
      </c>
      <c r="N1940">
        <v>5662</v>
      </c>
      <c r="O1940">
        <v>5503</v>
      </c>
      <c r="P1940" s="2">
        <v>5517</v>
      </c>
      <c r="Q1940" s="10" t="s">
        <v>3313</v>
      </c>
    </row>
    <row r="1941" spans="1:17" x14ac:dyDescent="0.2">
      <c r="A1941" t="s">
        <v>6408</v>
      </c>
      <c r="B1941">
        <v>37097</v>
      </c>
      <c r="C1941">
        <v>50</v>
      </c>
      <c r="D1941" t="str">
        <f t="shared" si="102"/>
        <v>05000US37097</v>
      </c>
      <c r="E1941" t="s">
        <v>1962</v>
      </c>
      <c r="F1941" t="str">
        <f t="shared" si="103"/>
        <v>Iredell</v>
      </c>
      <c r="G1941" t="str">
        <f t="shared" si="104"/>
        <v>North Carolina</v>
      </c>
      <c r="H1941">
        <v>159437</v>
      </c>
      <c r="I1941">
        <v>159470</v>
      </c>
      <c r="J1941">
        <v>159834</v>
      </c>
      <c r="K1941">
        <v>161111</v>
      </c>
      <c r="L1941">
        <v>162823</v>
      </c>
      <c r="M1941">
        <v>164811</v>
      </c>
      <c r="N1941">
        <v>166921</v>
      </c>
      <c r="O1941">
        <v>169992</v>
      </c>
      <c r="P1941" s="2">
        <v>172916</v>
      </c>
      <c r="Q1941" s="10" t="s">
        <v>3314</v>
      </c>
    </row>
    <row r="1942" spans="1:17" x14ac:dyDescent="0.2">
      <c r="A1942" t="s">
        <v>6409</v>
      </c>
      <c r="B1942">
        <v>37099</v>
      </c>
      <c r="C1942">
        <v>50</v>
      </c>
      <c r="D1942" t="str">
        <f t="shared" si="102"/>
        <v>05000US37099</v>
      </c>
      <c r="E1942" t="s">
        <v>1963</v>
      </c>
      <c r="F1942" t="str">
        <f t="shared" si="103"/>
        <v>Jackson</v>
      </c>
      <c r="G1942" t="str">
        <f t="shared" si="104"/>
        <v>North Carolina</v>
      </c>
      <c r="H1942">
        <v>40271</v>
      </c>
      <c r="I1942">
        <v>40275</v>
      </c>
      <c r="J1942">
        <v>40350</v>
      </c>
      <c r="K1942">
        <v>40202</v>
      </c>
      <c r="L1942">
        <v>40560</v>
      </c>
      <c r="M1942">
        <v>41020</v>
      </c>
      <c r="N1942">
        <v>40985</v>
      </c>
      <c r="O1942">
        <v>41327</v>
      </c>
      <c r="P1942" s="2">
        <v>42241</v>
      </c>
      <c r="Q1942" s="10" t="s">
        <v>3311</v>
      </c>
    </row>
    <row r="1943" spans="1:17" x14ac:dyDescent="0.2">
      <c r="A1943" t="s">
        <v>6410</v>
      </c>
      <c r="B1943">
        <v>37101</v>
      </c>
      <c r="C1943">
        <v>50</v>
      </c>
      <c r="D1943" t="str">
        <f t="shared" si="102"/>
        <v>05000US37101</v>
      </c>
      <c r="E1943" t="s">
        <v>1964</v>
      </c>
      <c r="F1943" t="str">
        <f t="shared" si="103"/>
        <v>Johnston</v>
      </c>
      <c r="G1943" t="str">
        <f t="shared" si="104"/>
        <v>North Carolina</v>
      </c>
      <c r="H1943">
        <v>168878</v>
      </c>
      <c r="I1943">
        <v>168904</v>
      </c>
      <c r="J1943">
        <v>169666</v>
      </c>
      <c r="K1943">
        <v>172835</v>
      </c>
      <c r="L1943">
        <v>174837</v>
      </c>
      <c r="M1943">
        <v>177729</v>
      </c>
      <c r="N1943">
        <v>181025</v>
      </c>
      <c r="O1943">
        <v>185733</v>
      </c>
      <c r="P1943" s="2">
        <v>191450</v>
      </c>
      <c r="Q1943" s="10" t="s">
        <v>3314</v>
      </c>
    </row>
    <row r="1944" spans="1:17" x14ac:dyDescent="0.2">
      <c r="A1944" t="s">
        <v>6411</v>
      </c>
      <c r="B1944">
        <v>37103</v>
      </c>
      <c r="C1944">
        <v>50</v>
      </c>
      <c r="D1944" t="str">
        <f t="shared" si="102"/>
        <v>05000US37103</v>
      </c>
      <c r="E1944" t="s">
        <v>1965</v>
      </c>
      <c r="F1944" t="str">
        <f t="shared" si="103"/>
        <v>Jones</v>
      </c>
      <c r="G1944" t="str">
        <f t="shared" si="104"/>
        <v>North Carolina</v>
      </c>
      <c r="H1944">
        <v>10153</v>
      </c>
      <c r="I1944">
        <v>10150</v>
      </c>
      <c r="J1944">
        <v>10075</v>
      </c>
      <c r="K1944">
        <v>10261</v>
      </c>
      <c r="L1944">
        <v>10272</v>
      </c>
      <c r="M1944">
        <v>10194</v>
      </c>
      <c r="N1944">
        <v>10060</v>
      </c>
      <c r="O1944">
        <v>10000</v>
      </c>
      <c r="P1944" s="2">
        <v>9845</v>
      </c>
      <c r="Q1944" s="10" t="s">
        <v>3314</v>
      </c>
    </row>
    <row r="1945" spans="1:17" x14ac:dyDescent="0.2">
      <c r="A1945" t="s">
        <v>6412</v>
      </c>
      <c r="B1945">
        <v>37105</v>
      </c>
      <c r="C1945">
        <v>50</v>
      </c>
      <c r="D1945" t="str">
        <f t="shared" si="102"/>
        <v>05000US37105</v>
      </c>
      <c r="E1945" t="s">
        <v>1966</v>
      </c>
      <c r="F1945" t="str">
        <f t="shared" si="103"/>
        <v>Lee</v>
      </c>
      <c r="G1945" t="str">
        <f t="shared" si="104"/>
        <v>North Carolina</v>
      </c>
      <c r="H1945">
        <v>57866</v>
      </c>
      <c r="I1945">
        <v>57853</v>
      </c>
      <c r="J1945">
        <v>57874</v>
      </c>
      <c r="K1945">
        <v>58549</v>
      </c>
      <c r="L1945">
        <v>59341</v>
      </c>
      <c r="M1945">
        <v>59857</v>
      </c>
      <c r="N1945">
        <v>59449</v>
      </c>
      <c r="O1945">
        <v>59438</v>
      </c>
      <c r="P1945" s="2">
        <v>59616</v>
      </c>
      <c r="Q1945" s="10" t="s">
        <v>3314</v>
      </c>
    </row>
    <row r="1946" spans="1:17" x14ac:dyDescent="0.2">
      <c r="A1946" t="s">
        <v>6413</v>
      </c>
      <c r="B1946">
        <v>37107</v>
      </c>
      <c r="C1946">
        <v>50</v>
      </c>
      <c r="D1946" t="str">
        <f t="shared" si="102"/>
        <v>05000US37107</v>
      </c>
      <c r="E1946" t="s">
        <v>1967</v>
      </c>
      <c r="F1946" t="str">
        <f t="shared" si="103"/>
        <v>Lenoir</v>
      </c>
      <c r="G1946" t="str">
        <f t="shared" si="104"/>
        <v>North Carolina</v>
      </c>
      <c r="H1946">
        <v>59495</v>
      </c>
      <c r="I1946">
        <v>59531</v>
      </c>
      <c r="J1946">
        <v>59488</v>
      </c>
      <c r="K1946">
        <v>59484</v>
      </c>
      <c r="L1946">
        <v>59166</v>
      </c>
      <c r="M1946">
        <v>58831</v>
      </c>
      <c r="N1946">
        <v>58372</v>
      </c>
      <c r="O1946">
        <v>58041</v>
      </c>
      <c r="P1946" s="2">
        <v>57307</v>
      </c>
      <c r="Q1946" s="10" t="s">
        <v>3313</v>
      </c>
    </row>
    <row r="1947" spans="1:17" x14ac:dyDescent="0.2">
      <c r="A1947" t="s">
        <v>6414</v>
      </c>
      <c r="B1947">
        <v>37109</v>
      </c>
      <c r="C1947">
        <v>50</v>
      </c>
      <c r="D1947" t="str">
        <f t="shared" si="102"/>
        <v>05000US37109</v>
      </c>
      <c r="E1947" t="s">
        <v>1968</v>
      </c>
      <c r="F1947" t="str">
        <f t="shared" si="103"/>
        <v>Lincoln</v>
      </c>
      <c r="G1947" t="str">
        <f t="shared" si="104"/>
        <v>North Carolina</v>
      </c>
      <c r="H1947">
        <v>78265</v>
      </c>
      <c r="I1947">
        <v>77936</v>
      </c>
      <c r="J1947">
        <v>78077</v>
      </c>
      <c r="K1947">
        <v>78185</v>
      </c>
      <c r="L1947">
        <v>78612</v>
      </c>
      <c r="M1947">
        <v>79089</v>
      </c>
      <c r="N1947">
        <v>79474</v>
      </c>
      <c r="O1947">
        <v>80574</v>
      </c>
      <c r="P1947" s="2">
        <v>81168</v>
      </c>
      <c r="Q1947" s="10" t="s">
        <v>3314</v>
      </c>
    </row>
    <row r="1948" spans="1:17" x14ac:dyDescent="0.2">
      <c r="A1948" t="s">
        <v>6415</v>
      </c>
      <c r="B1948">
        <v>37111</v>
      </c>
      <c r="C1948">
        <v>50</v>
      </c>
      <c r="D1948" t="str">
        <f t="shared" si="102"/>
        <v>05000US37111</v>
      </c>
      <c r="E1948" t="s">
        <v>1969</v>
      </c>
      <c r="F1948" t="str">
        <f t="shared" si="103"/>
        <v>McDowell</v>
      </c>
      <c r="G1948" t="str">
        <f t="shared" si="104"/>
        <v>North Carolina</v>
      </c>
      <c r="H1948">
        <v>44996</v>
      </c>
      <c r="I1948">
        <v>44994</v>
      </c>
      <c r="J1948">
        <v>45069</v>
      </c>
      <c r="K1948">
        <v>44974</v>
      </c>
      <c r="L1948">
        <v>45006</v>
      </c>
      <c r="M1948">
        <v>44990</v>
      </c>
      <c r="N1948">
        <v>45029</v>
      </c>
      <c r="O1948">
        <v>44963</v>
      </c>
      <c r="P1948" s="2">
        <v>45075</v>
      </c>
      <c r="Q1948" s="10" t="s">
        <v>3311</v>
      </c>
    </row>
    <row r="1949" spans="1:17" x14ac:dyDescent="0.2">
      <c r="A1949" t="s">
        <v>6416</v>
      </c>
      <c r="B1949">
        <v>37113</v>
      </c>
      <c r="C1949">
        <v>50</v>
      </c>
      <c r="D1949" t="str">
        <f t="shared" si="102"/>
        <v>05000US37113</v>
      </c>
      <c r="E1949" t="s">
        <v>1970</v>
      </c>
      <c r="F1949" t="str">
        <f t="shared" si="103"/>
        <v>Macon</v>
      </c>
      <c r="G1949" t="str">
        <f t="shared" si="104"/>
        <v>North Carolina</v>
      </c>
      <c r="H1949">
        <v>33922</v>
      </c>
      <c r="I1949">
        <v>33915</v>
      </c>
      <c r="J1949">
        <v>33934</v>
      </c>
      <c r="K1949">
        <v>33848</v>
      </c>
      <c r="L1949">
        <v>33820</v>
      </c>
      <c r="M1949">
        <v>33773</v>
      </c>
      <c r="N1949">
        <v>33838</v>
      </c>
      <c r="O1949">
        <v>34150</v>
      </c>
      <c r="P1949" s="2">
        <v>34376</v>
      </c>
      <c r="Q1949" s="10" t="s">
        <v>3311</v>
      </c>
    </row>
    <row r="1950" spans="1:17" x14ac:dyDescent="0.2">
      <c r="A1950" t="s">
        <v>6417</v>
      </c>
      <c r="B1950">
        <v>37115</v>
      </c>
      <c r="C1950">
        <v>50</v>
      </c>
      <c r="D1950" t="str">
        <f t="shared" si="102"/>
        <v>05000US37115</v>
      </c>
      <c r="E1950" t="s">
        <v>1971</v>
      </c>
      <c r="F1950" t="str">
        <f t="shared" si="103"/>
        <v>Madison</v>
      </c>
      <c r="G1950" t="str">
        <f t="shared" si="104"/>
        <v>North Carolina</v>
      </c>
      <c r="H1950">
        <v>20764</v>
      </c>
      <c r="I1950">
        <v>20777</v>
      </c>
      <c r="J1950">
        <v>20781</v>
      </c>
      <c r="K1950">
        <v>20828</v>
      </c>
      <c r="L1950">
        <v>20890</v>
      </c>
      <c r="M1950">
        <v>21140</v>
      </c>
      <c r="N1950">
        <v>21178</v>
      </c>
      <c r="O1950">
        <v>21104</v>
      </c>
      <c r="P1950" s="2">
        <v>21340</v>
      </c>
      <c r="Q1950" s="10" t="s">
        <v>3311</v>
      </c>
    </row>
    <row r="1951" spans="1:17" x14ac:dyDescent="0.2">
      <c r="A1951" t="s">
        <v>6418</v>
      </c>
      <c r="B1951">
        <v>37117</v>
      </c>
      <c r="C1951">
        <v>50</v>
      </c>
      <c r="D1951" t="str">
        <f t="shared" si="102"/>
        <v>05000US37117</v>
      </c>
      <c r="E1951" t="s">
        <v>1972</v>
      </c>
      <c r="F1951" t="str">
        <f t="shared" si="103"/>
        <v>Martin</v>
      </c>
      <c r="G1951" t="str">
        <f t="shared" si="104"/>
        <v>North Carolina</v>
      </c>
      <c r="H1951">
        <v>24505</v>
      </c>
      <c r="I1951">
        <v>24505</v>
      </c>
      <c r="J1951">
        <v>24460</v>
      </c>
      <c r="K1951">
        <v>24238</v>
      </c>
      <c r="L1951">
        <v>23888</v>
      </c>
      <c r="M1951">
        <v>23703</v>
      </c>
      <c r="N1951">
        <v>23455</v>
      </c>
      <c r="O1951">
        <v>23334</v>
      </c>
      <c r="P1951" s="2">
        <v>23172</v>
      </c>
      <c r="Q1951" s="10" t="s">
        <v>3313</v>
      </c>
    </row>
    <row r="1952" spans="1:17" x14ac:dyDescent="0.2">
      <c r="A1952" t="s">
        <v>6419</v>
      </c>
      <c r="B1952">
        <v>37119</v>
      </c>
      <c r="C1952">
        <v>50</v>
      </c>
      <c r="D1952" t="str">
        <f t="shared" si="102"/>
        <v>05000US37119</v>
      </c>
      <c r="E1952" t="s">
        <v>1973</v>
      </c>
      <c r="F1952" t="str">
        <f t="shared" si="103"/>
        <v>Mecklenburg</v>
      </c>
      <c r="G1952" t="str">
        <f t="shared" si="104"/>
        <v>North Carolina</v>
      </c>
      <c r="H1952">
        <v>919628</v>
      </c>
      <c r="I1952">
        <v>919637</v>
      </c>
      <c r="J1952">
        <v>923326</v>
      </c>
      <c r="K1952">
        <v>945113</v>
      </c>
      <c r="L1952">
        <v>968367</v>
      </c>
      <c r="M1952">
        <v>991322</v>
      </c>
      <c r="N1952">
        <v>1010878</v>
      </c>
      <c r="O1952">
        <v>1033466</v>
      </c>
      <c r="P1952" s="2">
        <v>1054835</v>
      </c>
      <c r="Q1952" s="10" t="s">
        <v>3314</v>
      </c>
    </row>
    <row r="1953" spans="1:20" x14ac:dyDescent="0.2">
      <c r="A1953" t="s">
        <v>6420</v>
      </c>
      <c r="B1953">
        <v>37121</v>
      </c>
      <c r="C1953">
        <v>50</v>
      </c>
      <c r="D1953" t="str">
        <f t="shared" si="102"/>
        <v>05000US37121</v>
      </c>
      <c r="E1953" t="s">
        <v>1974</v>
      </c>
      <c r="F1953" t="str">
        <f t="shared" si="103"/>
        <v>Mitchell</v>
      </c>
      <c r="G1953" t="str">
        <f t="shared" si="104"/>
        <v>North Carolina</v>
      </c>
      <c r="H1953">
        <v>15579</v>
      </c>
      <c r="I1953">
        <v>15581</v>
      </c>
      <c r="J1953">
        <v>15535</v>
      </c>
      <c r="K1953">
        <v>15375</v>
      </c>
      <c r="L1953">
        <v>15380</v>
      </c>
      <c r="M1953">
        <v>15344</v>
      </c>
      <c r="N1953">
        <v>15283</v>
      </c>
      <c r="O1953">
        <v>15183</v>
      </c>
      <c r="P1953" s="2">
        <v>15126</v>
      </c>
      <c r="Q1953" s="10" t="s">
        <v>3311</v>
      </c>
    </row>
    <row r="1954" spans="1:20" x14ac:dyDescent="0.2">
      <c r="A1954" t="s">
        <v>6421</v>
      </c>
      <c r="B1954">
        <v>37123</v>
      </c>
      <c r="C1954">
        <v>50</v>
      </c>
      <c r="D1954" t="str">
        <f t="shared" si="102"/>
        <v>05000US37123</v>
      </c>
      <c r="E1954" t="s">
        <v>1975</v>
      </c>
      <c r="F1954" t="str">
        <f t="shared" si="103"/>
        <v>Montgomery</v>
      </c>
      <c r="G1954" t="str">
        <f t="shared" si="104"/>
        <v>North Carolina</v>
      </c>
      <c r="H1954">
        <v>27798</v>
      </c>
      <c r="I1954">
        <v>27784</v>
      </c>
      <c r="J1954">
        <v>27730</v>
      </c>
      <c r="K1954">
        <v>27835</v>
      </c>
      <c r="L1954">
        <v>27616</v>
      </c>
      <c r="M1954">
        <v>27486</v>
      </c>
      <c r="N1954">
        <v>27346</v>
      </c>
      <c r="O1954">
        <v>27508</v>
      </c>
      <c r="P1954" s="2">
        <v>27418</v>
      </c>
      <c r="Q1954" s="10" t="s">
        <v>3314</v>
      </c>
    </row>
    <row r="1955" spans="1:20" x14ac:dyDescent="0.2">
      <c r="A1955" t="s">
        <v>6422</v>
      </c>
      <c r="B1955">
        <v>37125</v>
      </c>
      <c r="C1955">
        <v>50</v>
      </c>
      <c r="D1955" t="str">
        <f t="shared" si="102"/>
        <v>05000US37125</v>
      </c>
      <c r="E1955" t="s">
        <v>1976</v>
      </c>
      <c r="F1955" t="str">
        <f t="shared" si="103"/>
        <v>Moore</v>
      </c>
      <c r="G1955" t="str">
        <f t="shared" si="104"/>
        <v>North Carolina</v>
      </c>
      <c r="H1955">
        <v>88247</v>
      </c>
      <c r="I1955">
        <v>88250</v>
      </c>
      <c r="J1955">
        <v>88607</v>
      </c>
      <c r="K1955">
        <v>89389</v>
      </c>
      <c r="L1955">
        <v>90376</v>
      </c>
      <c r="M1955">
        <v>91638</v>
      </c>
      <c r="N1955">
        <v>93126</v>
      </c>
      <c r="O1955">
        <v>94436</v>
      </c>
      <c r="P1955" s="2">
        <v>95776</v>
      </c>
      <c r="Q1955" s="10" t="s">
        <v>3314</v>
      </c>
    </row>
    <row r="1956" spans="1:20" x14ac:dyDescent="0.2">
      <c r="A1956" t="s">
        <v>6423</v>
      </c>
      <c r="B1956">
        <v>37127</v>
      </c>
      <c r="C1956">
        <v>50</v>
      </c>
      <c r="D1956" t="str">
        <f t="shared" si="102"/>
        <v>05000US37127</v>
      </c>
      <c r="E1956" t="s">
        <v>1977</v>
      </c>
      <c r="F1956" t="str">
        <f t="shared" si="103"/>
        <v>Nash</v>
      </c>
      <c r="G1956" t="str">
        <f t="shared" si="104"/>
        <v>North Carolina</v>
      </c>
      <c r="H1956">
        <v>95840</v>
      </c>
      <c r="I1956">
        <v>95838</v>
      </c>
      <c r="J1956">
        <v>95842</v>
      </c>
      <c r="K1956">
        <v>95685</v>
      </c>
      <c r="L1956">
        <v>95240</v>
      </c>
      <c r="M1956">
        <v>94461</v>
      </c>
      <c r="N1956">
        <v>94299</v>
      </c>
      <c r="O1956">
        <v>93919</v>
      </c>
      <c r="P1956" s="2">
        <v>94005</v>
      </c>
      <c r="Q1956" s="10" t="s">
        <v>3313</v>
      </c>
    </row>
    <row r="1957" spans="1:20" x14ac:dyDescent="0.2">
      <c r="A1957" t="s">
        <v>6424</v>
      </c>
      <c r="B1957">
        <v>37129</v>
      </c>
      <c r="C1957">
        <v>50</v>
      </c>
      <c r="D1957" t="str">
        <f t="shared" si="102"/>
        <v>05000US37129</v>
      </c>
      <c r="E1957" t="s">
        <v>1978</v>
      </c>
      <c r="F1957" t="str">
        <f t="shared" si="103"/>
        <v>New Hanover</v>
      </c>
      <c r="G1957" t="str">
        <f t="shared" si="104"/>
        <v>North Carolina</v>
      </c>
      <c r="H1957">
        <v>202667</v>
      </c>
      <c r="I1957">
        <v>202688</v>
      </c>
      <c r="J1957">
        <v>203314</v>
      </c>
      <c r="K1957">
        <v>205979</v>
      </c>
      <c r="L1957">
        <v>209189</v>
      </c>
      <c r="M1957">
        <v>213186</v>
      </c>
      <c r="N1957">
        <v>216423</v>
      </c>
      <c r="O1957">
        <v>219868</v>
      </c>
      <c r="P1957" s="2">
        <v>223483</v>
      </c>
      <c r="Q1957" s="10" t="s">
        <v>3314</v>
      </c>
    </row>
    <row r="1958" spans="1:20" x14ac:dyDescent="0.2">
      <c r="A1958" t="s">
        <v>6425</v>
      </c>
      <c r="B1958">
        <v>37131</v>
      </c>
      <c r="C1958">
        <v>50</v>
      </c>
      <c r="D1958" t="str">
        <f t="shared" si="102"/>
        <v>05000US37131</v>
      </c>
      <c r="E1958" t="s">
        <v>1979</v>
      </c>
      <c r="F1958" t="str">
        <f t="shared" si="103"/>
        <v>Northampton</v>
      </c>
      <c r="G1958" t="str">
        <f t="shared" si="104"/>
        <v>North Carolina</v>
      </c>
      <c r="H1958">
        <v>22099</v>
      </c>
      <c r="I1958">
        <v>22094</v>
      </c>
      <c r="J1958">
        <v>21992</v>
      </c>
      <c r="K1958">
        <v>21956</v>
      </c>
      <c r="L1958">
        <v>21312</v>
      </c>
      <c r="M1958">
        <v>20811</v>
      </c>
      <c r="N1958">
        <v>20584</v>
      </c>
      <c r="O1958">
        <v>20433</v>
      </c>
      <c r="P1958" s="2">
        <v>20000</v>
      </c>
      <c r="Q1958" s="10" t="s">
        <v>3313</v>
      </c>
    </row>
    <row r="1959" spans="1:20" x14ac:dyDescent="0.2">
      <c r="A1959" t="s">
        <v>6426</v>
      </c>
      <c r="B1959">
        <v>37133</v>
      </c>
      <c r="C1959">
        <v>50</v>
      </c>
      <c r="D1959" t="str">
        <f t="shared" si="102"/>
        <v>05000US37133</v>
      </c>
      <c r="E1959" t="s">
        <v>1980</v>
      </c>
      <c r="F1959" t="str">
        <f t="shared" si="103"/>
        <v>Onslow</v>
      </c>
      <c r="G1959" t="str">
        <f t="shared" si="104"/>
        <v>North Carolina</v>
      </c>
      <c r="H1959">
        <v>177772</v>
      </c>
      <c r="I1959">
        <v>177787</v>
      </c>
      <c r="J1959">
        <v>179613</v>
      </c>
      <c r="K1959">
        <v>177898</v>
      </c>
      <c r="L1959">
        <v>183807</v>
      </c>
      <c r="M1959">
        <v>185545</v>
      </c>
      <c r="N1959">
        <v>185252</v>
      </c>
      <c r="O1959">
        <v>187033</v>
      </c>
      <c r="P1959" s="2">
        <v>187136</v>
      </c>
      <c r="Q1959" s="10" t="s">
        <v>3314</v>
      </c>
    </row>
    <row r="1960" spans="1:20" x14ac:dyDescent="0.2">
      <c r="A1960" t="s">
        <v>6427</v>
      </c>
      <c r="B1960">
        <v>37135</v>
      </c>
      <c r="C1960">
        <v>50</v>
      </c>
      <c r="D1960" t="str">
        <f t="shared" si="102"/>
        <v>05000US37135</v>
      </c>
      <c r="E1960" t="s">
        <v>1981</v>
      </c>
      <c r="F1960" t="str">
        <f t="shared" si="103"/>
        <v>Orange</v>
      </c>
      <c r="G1960" t="str">
        <f t="shared" si="104"/>
        <v>North Carolina</v>
      </c>
      <c r="H1960">
        <v>133801</v>
      </c>
      <c r="I1960">
        <v>133627</v>
      </c>
      <c r="J1960">
        <v>133974</v>
      </c>
      <c r="K1960">
        <v>134689</v>
      </c>
      <c r="L1960">
        <v>137551</v>
      </c>
      <c r="M1960">
        <v>139114</v>
      </c>
      <c r="N1960">
        <v>139876</v>
      </c>
      <c r="O1960">
        <v>140696</v>
      </c>
      <c r="P1960" s="2">
        <v>141796</v>
      </c>
      <c r="Q1960" s="10" t="s">
        <v>3313</v>
      </c>
    </row>
    <row r="1961" spans="1:20" x14ac:dyDescent="0.2">
      <c r="A1961" t="s">
        <v>6428</v>
      </c>
      <c r="B1961">
        <v>37137</v>
      </c>
      <c r="C1961">
        <v>50</v>
      </c>
      <c r="D1961" t="str">
        <f t="shared" si="102"/>
        <v>05000US37137</v>
      </c>
      <c r="E1961" t="s">
        <v>1982</v>
      </c>
      <c r="F1961" t="str">
        <f t="shared" si="103"/>
        <v>Pamlico</v>
      </c>
      <c r="G1961" t="str">
        <f t="shared" si="104"/>
        <v>North Carolina</v>
      </c>
      <c r="H1961">
        <v>13144</v>
      </c>
      <c r="I1961">
        <v>13144</v>
      </c>
      <c r="J1961">
        <v>13104</v>
      </c>
      <c r="K1961">
        <v>13298</v>
      </c>
      <c r="L1961">
        <v>13041</v>
      </c>
      <c r="M1961">
        <v>12900</v>
      </c>
      <c r="N1961">
        <v>12915</v>
      </c>
      <c r="O1961">
        <v>12784</v>
      </c>
      <c r="P1961" s="2">
        <v>12821</v>
      </c>
      <c r="Q1961" s="4" t="s">
        <v>3313</v>
      </c>
      <c r="S1961" s="2"/>
    </row>
    <row r="1962" spans="1:20" x14ac:dyDescent="0.2">
      <c r="A1962" t="s">
        <v>6429</v>
      </c>
      <c r="B1962">
        <v>37139</v>
      </c>
      <c r="C1962">
        <v>50</v>
      </c>
      <c r="D1962" t="str">
        <f t="shared" si="102"/>
        <v>05000US37139</v>
      </c>
      <c r="E1962" t="s">
        <v>1983</v>
      </c>
      <c r="F1962" t="str">
        <f t="shared" si="103"/>
        <v>Pasquotank</v>
      </c>
      <c r="G1962" t="str">
        <f t="shared" si="104"/>
        <v>North Carolina</v>
      </c>
      <c r="H1962">
        <v>40661</v>
      </c>
      <c r="I1962">
        <v>40661</v>
      </c>
      <c r="J1962">
        <v>40721</v>
      </c>
      <c r="K1962">
        <v>40383</v>
      </c>
      <c r="L1962">
        <v>40546</v>
      </c>
      <c r="M1962">
        <v>39774</v>
      </c>
      <c r="N1962">
        <v>39690</v>
      </c>
      <c r="O1962">
        <v>39673</v>
      </c>
      <c r="P1962" s="2">
        <v>39864</v>
      </c>
      <c r="Q1962" s="10" t="s">
        <v>3313</v>
      </c>
      <c r="S1962" s="2"/>
    </row>
    <row r="1963" spans="1:20" x14ac:dyDescent="0.2">
      <c r="A1963" t="s">
        <v>6430</v>
      </c>
      <c r="B1963">
        <v>37141</v>
      </c>
      <c r="C1963">
        <v>50</v>
      </c>
      <c r="D1963" t="str">
        <f t="shared" si="102"/>
        <v>05000US37141</v>
      </c>
      <c r="E1963" t="s">
        <v>1984</v>
      </c>
      <c r="F1963" t="str">
        <f t="shared" si="103"/>
        <v>Pender</v>
      </c>
      <c r="G1963" t="str">
        <f t="shared" si="104"/>
        <v>North Carolina</v>
      </c>
      <c r="H1963">
        <v>52217</v>
      </c>
      <c r="I1963">
        <v>52195</v>
      </c>
      <c r="J1963">
        <v>52343</v>
      </c>
      <c r="K1963">
        <v>53286</v>
      </c>
      <c r="L1963">
        <v>53884</v>
      </c>
      <c r="M1963">
        <v>54993</v>
      </c>
      <c r="N1963">
        <v>56144</v>
      </c>
      <c r="O1963">
        <v>57680</v>
      </c>
      <c r="P1963" s="2">
        <v>59090</v>
      </c>
      <c r="Q1963" s="10" t="s">
        <v>3314</v>
      </c>
      <c r="S1963" s="2"/>
    </row>
    <row r="1964" spans="1:20" x14ac:dyDescent="0.2">
      <c r="A1964" t="s">
        <v>6431</v>
      </c>
      <c r="B1964">
        <v>37143</v>
      </c>
      <c r="C1964">
        <v>50</v>
      </c>
      <c r="D1964" t="str">
        <f t="shared" si="102"/>
        <v>05000US37143</v>
      </c>
      <c r="E1964" t="s">
        <v>1985</v>
      </c>
      <c r="F1964" t="str">
        <f t="shared" si="103"/>
        <v>Perquimans</v>
      </c>
      <c r="G1964" t="str">
        <f t="shared" si="104"/>
        <v>North Carolina</v>
      </c>
      <c r="H1964">
        <v>13453</v>
      </c>
      <c r="I1964">
        <v>13453</v>
      </c>
      <c r="J1964">
        <v>13482</v>
      </c>
      <c r="K1964">
        <v>13466</v>
      </c>
      <c r="L1964">
        <v>13543</v>
      </c>
      <c r="M1964">
        <v>13596</v>
      </c>
      <c r="N1964">
        <v>13468</v>
      </c>
      <c r="O1964">
        <v>13410</v>
      </c>
      <c r="P1964" s="2">
        <v>13335</v>
      </c>
      <c r="Q1964" s="10" t="s">
        <v>3313</v>
      </c>
    </row>
    <row r="1965" spans="1:20" x14ac:dyDescent="0.2">
      <c r="A1965" t="s">
        <v>6432</v>
      </c>
      <c r="B1965">
        <v>37145</v>
      </c>
      <c r="C1965">
        <v>50</v>
      </c>
      <c r="D1965" t="str">
        <f t="shared" si="102"/>
        <v>05000US37145</v>
      </c>
      <c r="E1965" t="s">
        <v>1986</v>
      </c>
      <c r="F1965" t="str">
        <f t="shared" si="103"/>
        <v>Person</v>
      </c>
      <c r="G1965" t="str">
        <f t="shared" si="104"/>
        <v>North Carolina</v>
      </c>
      <c r="H1965">
        <v>39464</v>
      </c>
      <c r="I1965">
        <v>39460</v>
      </c>
      <c r="J1965">
        <v>39415</v>
      </c>
      <c r="K1965">
        <v>39518</v>
      </c>
      <c r="L1965">
        <v>39167</v>
      </c>
      <c r="M1965">
        <v>39222</v>
      </c>
      <c r="N1965">
        <v>39111</v>
      </c>
      <c r="O1965">
        <v>39198</v>
      </c>
      <c r="P1965" s="2">
        <v>39284</v>
      </c>
      <c r="Q1965" s="10" t="s">
        <v>3313</v>
      </c>
    </row>
    <row r="1966" spans="1:20" x14ac:dyDescent="0.2">
      <c r="A1966" t="s">
        <v>6433</v>
      </c>
      <c r="B1966">
        <v>37147</v>
      </c>
      <c r="C1966">
        <v>50</v>
      </c>
      <c r="D1966" t="str">
        <f t="shared" si="102"/>
        <v>05000US37147</v>
      </c>
      <c r="E1966" t="s">
        <v>1987</v>
      </c>
      <c r="F1966" t="str">
        <f t="shared" si="103"/>
        <v>Pitt</v>
      </c>
      <c r="G1966" t="str">
        <f t="shared" si="104"/>
        <v>North Carolina</v>
      </c>
      <c r="H1966">
        <v>168148</v>
      </c>
      <c r="I1966">
        <v>168152</v>
      </c>
      <c r="J1966">
        <v>168825</v>
      </c>
      <c r="K1966">
        <v>170756</v>
      </c>
      <c r="L1966">
        <v>172913</v>
      </c>
      <c r="M1966">
        <v>174332</v>
      </c>
      <c r="N1966">
        <v>175105</v>
      </c>
      <c r="O1966">
        <v>176182</v>
      </c>
      <c r="P1966" s="2">
        <v>177220</v>
      </c>
      <c r="Q1966" s="10" t="s">
        <v>3313</v>
      </c>
    </row>
    <row r="1967" spans="1:20" x14ac:dyDescent="0.2">
      <c r="A1967" t="s">
        <v>6434</v>
      </c>
      <c r="B1967">
        <v>37149</v>
      </c>
      <c r="C1967">
        <v>50</v>
      </c>
      <c r="D1967" t="str">
        <f t="shared" si="102"/>
        <v>05000US37149</v>
      </c>
      <c r="E1967" t="s">
        <v>1988</v>
      </c>
      <c r="F1967" t="str">
        <f t="shared" si="103"/>
        <v>Polk</v>
      </c>
      <c r="G1967" t="str">
        <f t="shared" si="104"/>
        <v>North Carolina</v>
      </c>
      <c r="H1967">
        <v>20510</v>
      </c>
      <c r="I1967">
        <v>20512</v>
      </c>
      <c r="J1967">
        <v>20451</v>
      </c>
      <c r="K1967">
        <v>20285</v>
      </c>
      <c r="L1967">
        <v>20246</v>
      </c>
      <c r="M1967">
        <v>20378</v>
      </c>
      <c r="N1967">
        <v>20317</v>
      </c>
      <c r="O1967">
        <v>20344</v>
      </c>
      <c r="P1967" s="2">
        <v>20334</v>
      </c>
      <c r="Q1967" s="10" t="s">
        <v>3311</v>
      </c>
      <c r="S1967" s="3"/>
      <c r="T1967" s="2"/>
    </row>
    <row r="1968" spans="1:20" x14ac:dyDescent="0.2">
      <c r="A1968" t="s">
        <v>6435</v>
      </c>
      <c r="B1968">
        <v>37151</v>
      </c>
      <c r="C1968">
        <v>50</v>
      </c>
      <c r="D1968" t="str">
        <f t="shared" si="102"/>
        <v>05000US37151</v>
      </c>
      <c r="E1968" t="s">
        <v>1989</v>
      </c>
      <c r="F1968" t="str">
        <f t="shared" si="103"/>
        <v>Randolph</v>
      </c>
      <c r="G1968" t="str">
        <f t="shared" si="104"/>
        <v>North Carolina</v>
      </c>
      <c r="H1968">
        <v>141752</v>
      </c>
      <c r="I1968">
        <v>141779</v>
      </c>
      <c r="J1968">
        <v>141958</v>
      </c>
      <c r="K1968">
        <v>141835</v>
      </c>
      <c r="L1968">
        <v>142251</v>
      </c>
      <c r="M1968">
        <v>142276</v>
      </c>
      <c r="N1968">
        <v>142444</v>
      </c>
      <c r="O1968">
        <v>142553</v>
      </c>
      <c r="P1968" s="2">
        <v>143416</v>
      </c>
      <c r="Q1968" s="10" t="s">
        <v>3314</v>
      </c>
      <c r="S1968" s="3"/>
      <c r="T1968" s="2"/>
    </row>
    <row r="1969" spans="1:20" x14ac:dyDescent="0.2">
      <c r="A1969" t="s">
        <v>6436</v>
      </c>
      <c r="B1969">
        <v>37153</v>
      </c>
      <c r="C1969">
        <v>50</v>
      </c>
      <c r="D1969" t="str">
        <f t="shared" si="102"/>
        <v>05000US37153</v>
      </c>
      <c r="E1969" t="s">
        <v>1990</v>
      </c>
      <c r="F1969" t="str">
        <f t="shared" si="103"/>
        <v>Richmond</v>
      </c>
      <c r="G1969" t="str">
        <f t="shared" si="104"/>
        <v>North Carolina</v>
      </c>
      <c r="H1969">
        <v>46639</v>
      </c>
      <c r="I1969">
        <v>46641</v>
      </c>
      <c r="J1969">
        <v>46629</v>
      </c>
      <c r="K1969">
        <v>46636</v>
      </c>
      <c r="L1969">
        <v>46357</v>
      </c>
      <c r="M1969">
        <v>46132</v>
      </c>
      <c r="N1969">
        <v>45687</v>
      </c>
      <c r="O1969">
        <v>45436</v>
      </c>
      <c r="P1969" s="2">
        <v>44939</v>
      </c>
      <c r="Q1969" s="10" t="s">
        <v>3314</v>
      </c>
      <c r="S1969" s="3"/>
      <c r="T1969" s="2"/>
    </row>
    <row r="1970" spans="1:20" x14ac:dyDescent="0.2">
      <c r="A1970" t="s">
        <v>6437</v>
      </c>
      <c r="B1970">
        <v>37155</v>
      </c>
      <c r="C1970">
        <v>50</v>
      </c>
      <c r="D1970" t="str">
        <f t="shared" si="102"/>
        <v>05000US37155</v>
      </c>
      <c r="E1970" t="s">
        <v>1991</v>
      </c>
      <c r="F1970" t="str">
        <f t="shared" si="103"/>
        <v>Robeson</v>
      </c>
      <c r="G1970" t="str">
        <f t="shared" si="104"/>
        <v>North Carolina</v>
      </c>
      <c r="H1970">
        <v>134168</v>
      </c>
      <c r="I1970">
        <v>134240</v>
      </c>
      <c r="J1970">
        <v>134450</v>
      </c>
      <c r="K1970">
        <v>135103</v>
      </c>
      <c r="L1970">
        <v>135412</v>
      </c>
      <c r="M1970">
        <v>135074</v>
      </c>
      <c r="N1970">
        <v>134869</v>
      </c>
      <c r="O1970">
        <v>134292</v>
      </c>
      <c r="P1970" s="2">
        <v>133235</v>
      </c>
      <c r="Q1970" s="10" t="s">
        <v>3314</v>
      </c>
    </row>
    <row r="1971" spans="1:20" x14ac:dyDescent="0.2">
      <c r="A1971" t="s">
        <v>6438</v>
      </c>
      <c r="B1971">
        <v>37157</v>
      </c>
      <c r="C1971">
        <v>50</v>
      </c>
      <c r="D1971" t="str">
        <f t="shared" si="102"/>
        <v>05000US37157</v>
      </c>
      <c r="E1971" t="s">
        <v>1992</v>
      </c>
      <c r="F1971" t="str">
        <f t="shared" si="103"/>
        <v>Rockingham</v>
      </c>
      <c r="G1971" t="str">
        <f t="shared" si="104"/>
        <v>North Carolina</v>
      </c>
      <c r="H1971">
        <v>93643</v>
      </c>
      <c r="I1971">
        <v>93611</v>
      </c>
      <c r="J1971">
        <v>93620</v>
      </c>
      <c r="K1971">
        <v>93204</v>
      </c>
      <c r="L1971">
        <v>92684</v>
      </c>
      <c r="M1971">
        <v>91939</v>
      </c>
      <c r="N1971">
        <v>91798</v>
      </c>
      <c r="O1971">
        <v>91675</v>
      </c>
      <c r="P1971" s="2">
        <v>91393</v>
      </c>
      <c r="Q1971" s="10" t="s">
        <v>3313</v>
      </c>
    </row>
    <row r="1972" spans="1:20" x14ac:dyDescent="0.2">
      <c r="A1972" t="s">
        <v>6439</v>
      </c>
      <c r="B1972">
        <v>37159</v>
      </c>
      <c r="C1972">
        <v>50</v>
      </c>
      <c r="D1972" t="str">
        <f t="shared" si="102"/>
        <v>05000US37159</v>
      </c>
      <c r="E1972" t="s">
        <v>1993</v>
      </c>
      <c r="F1972" t="str">
        <f t="shared" si="103"/>
        <v>Rowan</v>
      </c>
      <c r="G1972" t="str">
        <f t="shared" si="104"/>
        <v>North Carolina</v>
      </c>
      <c r="H1972">
        <v>138428</v>
      </c>
      <c r="I1972">
        <v>138502</v>
      </c>
      <c r="J1972">
        <v>138375</v>
      </c>
      <c r="K1972">
        <v>137996</v>
      </c>
      <c r="L1972">
        <v>137832</v>
      </c>
      <c r="M1972">
        <v>138126</v>
      </c>
      <c r="N1972">
        <v>138558</v>
      </c>
      <c r="O1972">
        <v>139021</v>
      </c>
      <c r="P1972" s="2">
        <v>139933</v>
      </c>
      <c r="Q1972" s="10" t="s">
        <v>3314</v>
      </c>
    </row>
    <row r="1973" spans="1:20" x14ac:dyDescent="0.2">
      <c r="A1973" t="s">
        <v>6440</v>
      </c>
      <c r="B1973">
        <v>37161</v>
      </c>
      <c r="C1973">
        <v>50</v>
      </c>
      <c r="D1973" t="str">
        <f t="shared" si="102"/>
        <v>05000US37161</v>
      </c>
      <c r="E1973" t="s">
        <v>1994</v>
      </c>
      <c r="F1973" t="str">
        <f t="shared" si="103"/>
        <v>Rutherford</v>
      </c>
      <c r="G1973" t="str">
        <f t="shared" si="104"/>
        <v>North Carolina</v>
      </c>
      <c r="H1973">
        <v>67810</v>
      </c>
      <c r="I1973">
        <v>67808</v>
      </c>
      <c r="J1973">
        <v>67744</v>
      </c>
      <c r="K1973">
        <v>67367</v>
      </c>
      <c r="L1973">
        <v>67204</v>
      </c>
      <c r="M1973">
        <v>66830</v>
      </c>
      <c r="N1973">
        <v>66587</v>
      </c>
      <c r="O1973">
        <v>66462</v>
      </c>
      <c r="P1973" s="2">
        <v>66421</v>
      </c>
      <c r="Q1973" s="10" t="s">
        <v>3311</v>
      </c>
    </row>
    <row r="1974" spans="1:20" x14ac:dyDescent="0.2">
      <c r="A1974" t="s">
        <v>6441</v>
      </c>
      <c r="B1974">
        <v>37163</v>
      </c>
      <c r="C1974">
        <v>50</v>
      </c>
      <c r="D1974" t="str">
        <f t="shared" si="102"/>
        <v>05000US37163</v>
      </c>
      <c r="E1974" t="s">
        <v>1995</v>
      </c>
      <c r="F1974" t="str">
        <f t="shared" si="103"/>
        <v>Sampson</v>
      </c>
      <c r="G1974" t="str">
        <f t="shared" si="104"/>
        <v>North Carolina</v>
      </c>
      <c r="H1974">
        <v>63431</v>
      </c>
      <c r="I1974">
        <v>63468</v>
      </c>
      <c r="J1974">
        <v>63551</v>
      </c>
      <c r="K1974">
        <v>63700</v>
      </c>
      <c r="L1974">
        <v>63912</v>
      </c>
      <c r="M1974">
        <v>64046</v>
      </c>
      <c r="N1974">
        <v>63913</v>
      </c>
      <c r="O1974">
        <v>63568</v>
      </c>
      <c r="P1974" s="2">
        <v>63124</v>
      </c>
      <c r="Q1974" s="10" t="s">
        <v>3314</v>
      </c>
    </row>
    <row r="1975" spans="1:20" x14ac:dyDescent="0.2">
      <c r="A1975" t="s">
        <v>6442</v>
      </c>
      <c r="B1975">
        <v>37165</v>
      </c>
      <c r="C1975">
        <v>50</v>
      </c>
      <c r="D1975" t="str">
        <f t="shared" si="102"/>
        <v>05000US37165</v>
      </c>
      <c r="E1975" t="s">
        <v>1996</v>
      </c>
      <c r="F1975" t="str">
        <f t="shared" si="103"/>
        <v>Scotland</v>
      </c>
      <c r="G1975" t="str">
        <f t="shared" si="104"/>
        <v>North Carolina</v>
      </c>
      <c r="H1975">
        <v>36157</v>
      </c>
      <c r="I1975">
        <v>36157</v>
      </c>
      <c r="J1975">
        <v>36081</v>
      </c>
      <c r="K1975">
        <v>36324</v>
      </c>
      <c r="L1975">
        <v>36156</v>
      </c>
      <c r="M1975">
        <v>35992</v>
      </c>
      <c r="N1975">
        <v>35743</v>
      </c>
      <c r="O1975">
        <v>35418</v>
      </c>
      <c r="P1975" s="2">
        <v>35244</v>
      </c>
      <c r="Q1975" s="10" t="s">
        <v>3314</v>
      </c>
    </row>
    <row r="1976" spans="1:20" x14ac:dyDescent="0.2">
      <c r="A1976" t="s">
        <v>6443</v>
      </c>
      <c r="B1976">
        <v>37167</v>
      </c>
      <c r="C1976">
        <v>50</v>
      </c>
      <c r="D1976" t="str">
        <f t="shared" si="102"/>
        <v>05000US37167</v>
      </c>
      <c r="E1976" t="s">
        <v>1997</v>
      </c>
      <c r="F1976" t="str">
        <f t="shared" si="103"/>
        <v>Stanly</v>
      </c>
      <c r="G1976" t="str">
        <f t="shared" si="104"/>
        <v>North Carolina</v>
      </c>
      <c r="H1976">
        <v>60585</v>
      </c>
      <c r="I1976">
        <v>60585</v>
      </c>
      <c r="J1976">
        <v>60551</v>
      </c>
      <c r="K1976">
        <v>60480</v>
      </c>
      <c r="L1976">
        <v>60485</v>
      </c>
      <c r="M1976">
        <v>60595</v>
      </c>
      <c r="N1976">
        <v>60595</v>
      </c>
      <c r="O1976">
        <v>60586</v>
      </c>
      <c r="P1976" s="2">
        <v>60791</v>
      </c>
      <c r="Q1976" s="10" t="s">
        <v>3314</v>
      </c>
    </row>
    <row r="1977" spans="1:20" x14ac:dyDescent="0.2">
      <c r="A1977" t="s">
        <v>6444</v>
      </c>
      <c r="B1977">
        <v>37169</v>
      </c>
      <c r="C1977">
        <v>50</v>
      </c>
      <c r="D1977" t="str">
        <f t="shared" si="102"/>
        <v>05000US37169</v>
      </c>
      <c r="E1977" t="s">
        <v>1998</v>
      </c>
      <c r="F1977" t="str">
        <f t="shared" si="103"/>
        <v>Stokes</v>
      </c>
      <c r="G1977" t="str">
        <f t="shared" si="104"/>
        <v>North Carolina</v>
      </c>
      <c r="H1977">
        <v>47401</v>
      </c>
      <c r="I1977">
        <v>47407</v>
      </c>
      <c r="J1977">
        <v>47342</v>
      </c>
      <c r="K1977">
        <v>47196</v>
      </c>
      <c r="L1977">
        <v>46773</v>
      </c>
      <c r="M1977">
        <v>46593</v>
      </c>
      <c r="N1977">
        <v>46429</v>
      </c>
      <c r="O1977">
        <v>46372</v>
      </c>
      <c r="P1977" s="2">
        <v>46097</v>
      </c>
      <c r="Q1977" s="10" t="s">
        <v>3311</v>
      </c>
    </row>
    <row r="1978" spans="1:20" x14ac:dyDescent="0.2">
      <c r="A1978" t="s">
        <v>6445</v>
      </c>
      <c r="B1978">
        <v>37171</v>
      </c>
      <c r="C1978">
        <v>50</v>
      </c>
      <c r="D1978" t="str">
        <f t="shared" si="102"/>
        <v>05000US37171</v>
      </c>
      <c r="E1978" t="s">
        <v>1999</v>
      </c>
      <c r="F1978" t="str">
        <f t="shared" si="103"/>
        <v>Surry</v>
      </c>
      <c r="G1978" t="str">
        <f t="shared" si="104"/>
        <v>North Carolina</v>
      </c>
      <c r="H1978">
        <v>73673</v>
      </c>
      <c r="I1978">
        <v>73748</v>
      </c>
      <c r="J1978">
        <v>73770</v>
      </c>
      <c r="K1978">
        <v>73632</v>
      </c>
      <c r="L1978">
        <v>73485</v>
      </c>
      <c r="M1978">
        <v>72890</v>
      </c>
      <c r="N1978">
        <v>72798</v>
      </c>
      <c r="O1978">
        <v>72548</v>
      </c>
      <c r="P1978" s="2">
        <v>72113</v>
      </c>
      <c r="Q1978" s="1" t="s">
        <v>3311</v>
      </c>
    </row>
    <row r="1979" spans="1:20" x14ac:dyDescent="0.2">
      <c r="A1979" t="s">
        <v>6446</v>
      </c>
      <c r="B1979">
        <v>37173</v>
      </c>
      <c r="C1979">
        <v>50</v>
      </c>
      <c r="D1979" t="str">
        <f t="shared" si="102"/>
        <v>05000US37173</v>
      </c>
      <c r="E1979" t="s">
        <v>2000</v>
      </c>
      <c r="F1979" t="str">
        <f t="shared" si="103"/>
        <v>Swain</v>
      </c>
      <c r="G1979" t="str">
        <f t="shared" si="104"/>
        <v>North Carolina</v>
      </c>
      <c r="H1979">
        <v>13981</v>
      </c>
      <c r="I1979">
        <v>13981</v>
      </c>
      <c r="J1979">
        <v>13998</v>
      </c>
      <c r="K1979">
        <v>14016</v>
      </c>
      <c r="L1979">
        <v>14098</v>
      </c>
      <c r="M1979">
        <v>14017</v>
      </c>
      <c r="N1979">
        <v>14282</v>
      </c>
      <c r="O1979">
        <v>14428</v>
      </c>
      <c r="P1979" s="2">
        <v>14346</v>
      </c>
      <c r="Q1979" s="10" t="s">
        <v>3311</v>
      </c>
    </row>
    <row r="1980" spans="1:20" x14ac:dyDescent="0.2">
      <c r="A1980" t="s">
        <v>6447</v>
      </c>
      <c r="B1980">
        <v>37175</v>
      </c>
      <c r="C1980">
        <v>50</v>
      </c>
      <c r="D1980" t="str">
        <f t="shared" si="102"/>
        <v>05000US37175</v>
      </c>
      <c r="E1980" t="s">
        <v>2001</v>
      </c>
      <c r="F1980" t="str">
        <f t="shared" si="103"/>
        <v>Transylvania</v>
      </c>
      <c r="G1980" t="str">
        <f t="shared" si="104"/>
        <v>North Carolina</v>
      </c>
      <c r="H1980">
        <v>33090</v>
      </c>
      <c r="I1980">
        <v>33090</v>
      </c>
      <c r="J1980">
        <v>33066</v>
      </c>
      <c r="K1980">
        <v>32799</v>
      </c>
      <c r="L1980">
        <v>32820</v>
      </c>
      <c r="M1980">
        <v>32827</v>
      </c>
      <c r="N1980">
        <v>32979</v>
      </c>
      <c r="O1980">
        <v>33202</v>
      </c>
      <c r="P1980" s="2">
        <v>33482</v>
      </c>
      <c r="Q1980" s="10" t="s">
        <v>3311</v>
      </c>
    </row>
    <row r="1981" spans="1:20" x14ac:dyDescent="0.2">
      <c r="A1981" t="s">
        <v>6448</v>
      </c>
      <c r="B1981">
        <v>37177</v>
      </c>
      <c r="C1981">
        <v>50</v>
      </c>
      <c r="D1981" t="str">
        <f t="shared" si="102"/>
        <v>05000US37177</v>
      </c>
      <c r="E1981" t="s">
        <v>2002</v>
      </c>
      <c r="F1981" t="str">
        <f t="shared" si="103"/>
        <v>Tyrrell</v>
      </c>
      <c r="G1981" t="str">
        <f t="shared" si="104"/>
        <v>North Carolina</v>
      </c>
      <c r="H1981">
        <v>4407</v>
      </c>
      <c r="I1981">
        <v>4407</v>
      </c>
      <c r="J1981">
        <v>4413</v>
      </c>
      <c r="K1981">
        <v>4340</v>
      </c>
      <c r="L1981">
        <v>4138</v>
      </c>
      <c r="M1981">
        <v>4101</v>
      </c>
      <c r="N1981">
        <v>4120</v>
      </c>
      <c r="O1981">
        <v>4140</v>
      </c>
      <c r="P1981" s="2">
        <v>4141</v>
      </c>
      <c r="Q1981" s="10" t="s">
        <v>3313</v>
      </c>
    </row>
    <row r="1982" spans="1:20" x14ac:dyDescent="0.2">
      <c r="A1982" t="s">
        <v>6449</v>
      </c>
      <c r="B1982">
        <v>37179</v>
      </c>
      <c r="C1982">
        <v>50</v>
      </c>
      <c r="D1982" t="str">
        <f t="shared" si="102"/>
        <v>05000US37179</v>
      </c>
      <c r="E1982" t="s">
        <v>2003</v>
      </c>
      <c r="F1982" t="str">
        <f t="shared" si="103"/>
        <v>Union</v>
      </c>
      <c r="G1982" t="str">
        <f t="shared" si="104"/>
        <v>North Carolina</v>
      </c>
      <c r="H1982">
        <v>201292</v>
      </c>
      <c r="I1982">
        <v>201350</v>
      </c>
      <c r="J1982">
        <v>202166</v>
      </c>
      <c r="K1982">
        <v>205122</v>
      </c>
      <c r="L1982">
        <v>208362</v>
      </c>
      <c r="M1982">
        <v>212549</v>
      </c>
      <c r="N1982">
        <v>218168</v>
      </c>
      <c r="O1982">
        <v>222384</v>
      </c>
      <c r="P1982" s="2">
        <v>226606</v>
      </c>
      <c r="Q1982" s="10" t="s">
        <v>3314</v>
      </c>
    </row>
    <row r="1983" spans="1:20" x14ac:dyDescent="0.2">
      <c r="A1983" t="s">
        <v>6450</v>
      </c>
      <c r="B1983">
        <v>37181</v>
      </c>
      <c r="C1983">
        <v>50</v>
      </c>
      <c r="D1983" t="str">
        <f t="shared" si="102"/>
        <v>05000US37181</v>
      </c>
      <c r="E1983" t="s">
        <v>2004</v>
      </c>
      <c r="F1983" t="str">
        <f t="shared" si="103"/>
        <v>Vance</v>
      </c>
      <c r="G1983" t="str">
        <f t="shared" si="104"/>
        <v>North Carolina</v>
      </c>
      <c r="H1983">
        <v>45422</v>
      </c>
      <c r="I1983">
        <v>45419</v>
      </c>
      <c r="J1983">
        <v>45302</v>
      </c>
      <c r="K1983">
        <v>45250</v>
      </c>
      <c r="L1983">
        <v>45057</v>
      </c>
      <c r="M1983">
        <v>44510</v>
      </c>
      <c r="N1983">
        <v>44378</v>
      </c>
      <c r="O1983">
        <v>44351</v>
      </c>
      <c r="P1983" s="2">
        <v>44244</v>
      </c>
      <c r="Q1983" s="10" t="s">
        <v>3313</v>
      </c>
    </row>
    <row r="1984" spans="1:20" x14ac:dyDescent="0.2">
      <c r="A1984" t="s">
        <v>6451</v>
      </c>
      <c r="B1984">
        <v>37183</v>
      </c>
      <c r="C1984">
        <v>50</v>
      </c>
      <c r="D1984" t="str">
        <f t="shared" si="102"/>
        <v>05000US37183</v>
      </c>
      <c r="E1984" t="s">
        <v>2005</v>
      </c>
      <c r="F1984" t="str">
        <f t="shared" si="103"/>
        <v>Wake</v>
      </c>
      <c r="G1984" t="str">
        <f t="shared" si="104"/>
        <v>North Carolina</v>
      </c>
      <c r="H1984">
        <v>900993</v>
      </c>
      <c r="I1984">
        <v>901037</v>
      </c>
      <c r="J1984">
        <v>906949</v>
      </c>
      <c r="K1984">
        <v>929208</v>
      </c>
      <c r="L1984">
        <v>952296</v>
      </c>
      <c r="M1984">
        <v>973920</v>
      </c>
      <c r="N1984">
        <v>997897</v>
      </c>
      <c r="O1984">
        <v>1021974</v>
      </c>
      <c r="P1984" s="2">
        <v>1046791</v>
      </c>
      <c r="Q1984" s="10" t="s">
        <v>3314</v>
      </c>
    </row>
    <row r="1985" spans="1:20" x14ac:dyDescent="0.2">
      <c r="A1985" t="s">
        <v>6452</v>
      </c>
      <c r="B1985">
        <v>37185</v>
      </c>
      <c r="C1985">
        <v>50</v>
      </c>
      <c r="D1985" t="str">
        <f t="shared" si="102"/>
        <v>05000US37185</v>
      </c>
      <c r="E1985" t="s">
        <v>2006</v>
      </c>
      <c r="F1985" t="str">
        <f t="shared" si="103"/>
        <v>Warren</v>
      </c>
      <c r="G1985" t="str">
        <f t="shared" si="104"/>
        <v>North Carolina</v>
      </c>
      <c r="H1985">
        <v>20972</v>
      </c>
      <c r="I1985">
        <v>21037</v>
      </c>
      <c r="J1985">
        <v>20985</v>
      </c>
      <c r="K1985">
        <v>20994</v>
      </c>
      <c r="L1985">
        <v>20663</v>
      </c>
      <c r="M1985">
        <v>20521</v>
      </c>
      <c r="N1985">
        <v>20318</v>
      </c>
      <c r="O1985">
        <v>20213</v>
      </c>
      <c r="P1985" s="2">
        <v>19907</v>
      </c>
      <c r="Q1985" s="10" t="s">
        <v>3313</v>
      </c>
    </row>
    <row r="1986" spans="1:20" x14ac:dyDescent="0.2">
      <c r="A1986" t="s">
        <v>6453</v>
      </c>
      <c r="B1986">
        <v>37187</v>
      </c>
      <c r="C1986">
        <v>50</v>
      </c>
      <c r="D1986" t="str">
        <f t="shared" si="102"/>
        <v>05000US37187</v>
      </c>
      <c r="E1986" t="s">
        <v>2007</v>
      </c>
      <c r="F1986" t="str">
        <f t="shared" si="103"/>
        <v>Washington</v>
      </c>
      <c r="G1986" t="str">
        <f t="shared" si="104"/>
        <v>North Carolina</v>
      </c>
      <c r="H1986">
        <v>13228</v>
      </c>
      <c r="I1986">
        <v>13218</v>
      </c>
      <c r="J1986">
        <v>13163</v>
      </c>
      <c r="K1986">
        <v>12954</v>
      </c>
      <c r="L1986">
        <v>12716</v>
      </c>
      <c r="M1986">
        <v>12726</v>
      </c>
      <c r="N1986">
        <v>12531</v>
      </c>
      <c r="O1986">
        <v>12347</v>
      </c>
      <c r="P1986" s="2">
        <v>12195</v>
      </c>
      <c r="Q1986" s="10" t="s">
        <v>3313</v>
      </c>
    </row>
    <row r="1987" spans="1:20" x14ac:dyDescent="0.2">
      <c r="A1987" t="s">
        <v>6454</v>
      </c>
      <c r="B1987">
        <v>37189</v>
      </c>
      <c r="C1987">
        <v>50</v>
      </c>
      <c r="D1987" t="str">
        <f t="shared" ref="D1987:D2050" si="105">_xlfn.CONCAT("05000US",TEXT(B1987,"00000"))</f>
        <v>05000US37189</v>
      </c>
      <c r="E1987" t="s">
        <v>2008</v>
      </c>
      <c r="F1987" t="str">
        <f t="shared" si="103"/>
        <v>Watauga</v>
      </c>
      <c r="G1987" t="str">
        <f t="shared" si="104"/>
        <v>North Carolina</v>
      </c>
      <c r="H1987">
        <v>51079</v>
      </c>
      <c r="I1987">
        <v>51079</v>
      </c>
      <c r="J1987">
        <v>50987</v>
      </c>
      <c r="K1987">
        <v>51583</v>
      </c>
      <c r="L1987">
        <v>52062</v>
      </c>
      <c r="M1987">
        <v>52311</v>
      </c>
      <c r="N1987">
        <v>52407</v>
      </c>
      <c r="O1987">
        <v>53024</v>
      </c>
      <c r="P1987" s="2">
        <v>53922</v>
      </c>
      <c r="Q1987" s="10" t="s">
        <v>3311</v>
      </c>
    </row>
    <row r="1988" spans="1:20" x14ac:dyDescent="0.2">
      <c r="A1988" t="s">
        <v>6455</v>
      </c>
      <c r="B1988">
        <v>37191</v>
      </c>
      <c r="C1988">
        <v>50</v>
      </c>
      <c r="D1988" t="str">
        <f t="shared" si="105"/>
        <v>05000US37191</v>
      </c>
      <c r="E1988" t="s">
        <v>2009</v>
      </c>
      <c r="F1988" t="str">
        <f t="shared" ref="F1988:F2051" si="106">MID(MID(E1988,1,FIND(",",E1988)-1),1,FIND(" County",MID(E1988,1,FIND(",",E1988)-1))-1)</f>
        <v>Wayne</v>
      </c>
      <c r="G1988" t="str">
        <f t="shared" ref="G1988:G2051" si="107">MID(E1988,FIND(",",E1988)+2,9999)</f>
        <v>North Carolina</v>
      </c>
      <c r="H1988">
        <v>122623</v>
      </c>
      <c r="I1988">
        <v>122638</v>
      </c>
      <c r="J1988">
        <v>122908</v>
      </c>
      <c r="K1988">
        <v>124042</v>
      </c>
      <c r="L1988">
        <v>124551</v>
      </c>
      <c r="M1988">
        <v>124634</v>
      </c>
      <c r="N1988">
        <v>124583</v>
      </c>
      <c r="O1988">
        <v>124319</v>
      </c>
      <c r="P1988" s="2">
        <v>124150</v>
      </c>
      <c r="Q1988" s="10" t="s">
        <v>3313</v>
      </c>
    </row>
    <row r="1989" spans="1:20" x14ac:dyDescent="0.2">
      <c r="A1989" t="s">
        <v>6456</v>
      </c>
      <c r="B1989">
        <v>37193</v>
      </c>
      <c r="C1989">
        <v>50</v>
      </c>
      <c r="D1989" t="str">
        <f t="shared" si="105"/>
        <v>05000US37193</v>
      </c>
      <c r="E1989" t="s">
        <v>2010</v>
      </c>
      <c r="F1989" t="str">
        <f t="shared" si="106"/>
        <v>Wilkes</v>
      </c>
      <c r="G1989" t="str">
        <f t="shared" si="107"/>
        <v>North Carolina</v>
      </c>
      <c r="H1989">
        <v>69340</v>
      </c>
      <c r="I1989">
        <v>69305</v>
      </c>
      <c r="J1989">
        <v>69195</v>
      </c>
      <c r="K1989">
        <v>69189</v>
      </c>
      <c r="L1989">
        <v>69279</v>
      </c>
      <c r="M1989">
        <v>69073</v>
      </c>
      <c r="N1989">
        <v>68827</v>
      </c>
      <c r="O1989">
        <v>68519</v>
      </c>
      <c r="P1989" s="2">
        <v>68740</v>
      </c>
      <c r="Q1989" s="10" t="s">
        <v>3311</v>
      </c>
    </row>
    <row r="1990" spans="1:20" x14ac:dyDescent="0.2">
      <c r="A1990" t="s">
        <v>6457</v>
      </c>
      <c r="B1990">
        <v>37195</v>
      </c>
      <c r="C1990">
        <v>50</v>
      </c>
      <c r="D1990" t="str">
        <f t="shared" si="105"/>
        <v>05000US37195</v>
      </c>
      <c r="E1990" t="s">
        <v>2011</v>
      </c>
      <c r="F1990" t="str">
        <f t="shared" si="106"/>
        <v>Wilson</v>
      </c>
      <c r="G1990" t="str">
        <f t="shared" si="107"/>
        <v>North Carolina</v>
      </c>
      <c r="H1990">
        <v>81234</v>
      </c>
      <c r="I1990">
        <v>81237</v>
      </c>
      <c r="J1990">
        <v>81251</v>
      </c>
      <c r="K1990">
        <v>81444</v>
      </c>
      <c r="L1990">
        <v>81755</v>
      </c>
      <c r="M1990">
        <v>81603</v>
      </c>
      <c r="N1990">
        <v>81379</v>
      </c>
      <c r="O1990">
        <v>81686</v>
      </c>
      <c r="P1990" s="2">
        <v>81661</v>
      </c>
      <c r="Q1990" s="10" t="s">
        <v>3313</v>
      </c>
    </row>
    <row r="1991" spans="1:20" x14ac:dyDescent="0.2">
      <c r="A1991" t="s">
        <v>6458</v>
      </c>
      <c r="B1991">
        <v>37197</v>
      </c>
      <c r="C1991">
        <v>50</v>
      </c>
      <c r="D1991" t="str">
        <f t="shared" si="105"/>
        <v>05000US37197</v>
      </c>
      <c r="E1991" t="s">
        <v>2012</v>
      </c>
      <c r="F1991" t="str">
        <f t="shared" si="106"/>
        <v>Yadkin</v>
      </c>
      <c r="G1991" t="str">
        <f t="shared" si="107"/>
        <v>North Carolina</v>
      </c>
      <c r="H1991">
        <v>38406</v>
      </c>
      <c r="I1991">
        <v>38406</v>
      </c>
      <c r="J1991">
        <v>38436</v>
      </c>
      <c r="K1991">
        <v>38317</v>
      </c>
      <c r="L1991">
        <v>38125</v>
      </c>
      <c r="M1991">
        <v>38048</v>
      </c>
      <c r="N1991">
        <v>37826</v>
      </c>
      <c r="O1991">
        <v>37563</v>
      </c>
      <c r="P1991" s="2">
        <v>37532</v>
      </c>
      <c r="Q1991" s="10" t="s">
        <v>3311</v>
      </c>
    </row>
    <row r="1992" spans="1:20" x14ac:dyDescent="0.2">
      <c r="A1992" t="s">
        <v>6459</v>
      </c>
      <c r="B1992">
        <v>37199</v>
      </c>
      <c r="C1992">
        <v>50</v>
      </c>
      <c r="D1992" t="str">
        <f t="shared" si="105"/>
        <v>05000US37199</v>
      </c>
      <c r="E1992" t="s">
        <v>2013</v>
      </c>
      <c r="F1992" t="str">
        <f t="shared" si="106"/>
        <v>Yancey</v>
      </c>
      <c r="G1992" t="str">
        <f t="shared" si="107"/>
        <v>North Carolina</v>
      </c>
      <c r="H1992">
        <v>17818</v>
      </c>
      <c r="I1992">
        <v>17817</v>
      </c>
      <c r="J1992">
        <v>17794</v>
      </c>
      <c r="K1992">
        <v>17678</v>
      </c>
      <c r="L1992">
        <v>17616</v>
      </c>
      <c r="M1992">
        <v>17566</v>
      </c>
      <c r="N1992">
        <v>17573</v>
      </c>
      <c r="O1992">
        <v>17564</v>
      </c>
      <c r="P1992" s="2">
        <v>17678</v>
      </c>
      <c r="Q1992" s="10" t="s">
        <v>3311</v>
      </c>
    </row>
    <row r="1993" spans="1:20" x14ac:dyDescent="0.2">
      <c r="A1993" t="s">
        <v>6460</v>
      </c>
      <c r="B1993">
        <v>38001</v>
      </c>
      <c r="C1993">
        <v>50</v>
      </c>
      <c r="D1993" t="str">
        <f t="shared" si="105"/>
        <v>05000US38001</v>
      </c>
      <c r="E1993" t="s">
        <v>2014</v>
      </c>
      <c r="F1993" t="str">
        <f t="shared" si="106"/>
        <v>Adams</v>
      </c>
      <c r="G1993" t="str">
        <f t="shared" si="107"/>
        <v>North Dakota</v>
      </c>
      <c r="H1993">
        <v>2343</v>
      </c>
      <c r="I1993">
        <v>2343</v>
      </c>
      <c r="J1993">
        <v>2349</v>
      </c>
      <c r="K1993">
        <v>2304</v>
      </c>
      <c r="L1993">
        <v>2319</v>
      </c>
      <c r="M1993">
        <v>2375</v>
      </c>
      <c r="N1993">
        <v>2367</v>
      </c>
      <c r="O1993">
        <v>2373</v>
      </c>
      <c r="P1993" s="2">
        <v>2305</v>
      </c>
      <c r="Q1993" s="10" t="s">
        <v>3276</v>
      </c>
      <c r="S1993" s="2"/>
      <c r="T1993" s="2"/>
    </row>
    <row r="1994" spans="1:20" x14ac:dyDescent="0.2">
      <c r="A1994" t="s">
        <v>6461</v>
      </c>
      <c r="B1994">
        <v>38003</v>
      </c>
      <c r="C1994">
        <v>50</v>
      </c>
      <c r="D1994" t="str">
        <f t="shared" si="105"/>
        <v>05000US38003</v>
      </c>
      <c r="E1994" t="s">
        <v>2015</v>
      </c>
      <c r="F1994" t="str">
        <f t="shared" si="106"/>
        <v>Barnes</v>
      </c>
      <c r="G1994" t="str">
        <f t="shared" si="107"/>
        <v>North Dakota</v>
      </c>
      <c r="H1994">
        <v>11066</v>
      </c>
      <c r="I1994">
        <v>11066</v>
      </c>
      <c r="J1994">
        <v>11067</v>
      </c>
      <c r="K1994">
        <v>11108</v>
      </c>
      <c r="L1994">
        <v>11004</v>
      </c>
      <c r="M1994">
        <v>11126</v>
      </c>
      <c r="N1994">
        <v>11090</v>
      </c>
      <c r="O1994">
        <v>11019</v>
      </c>
      <c r="P1994" s="2">
        <v>10926</v>
      </c>
      <c r="Q1994" s="10" t="s">
        <v>3272</v>
      </c>
      <c r="S1994" s="2"/>
      <c r="T1994" s="2"/>
    </row>
    <row r="1995" spans="1:20" x14ac:dyDescent="0.2">
      <c r="A1995" t="s">
        <v>6462</v>
      </c>
      <c r="B1995">
        <v>38005</v>
      </c>
      <c r="C1995">
        <v>50</v>
      </c>
      <c r="D1995" t="str">
        <f t="shared" si="105"/>
        <v>05000US38005</v>
      </c>
      <c r="E1995" t="s">
        <v>2016</v>
      </c>
      <c r="F1995" t="str">
        <f t="shared" si="106"/>
        <v>Benson</v>
      </c>
      <c r="G1995" t="str">
        <f t="shared" si="107"/>
        <v>North Dakota</v>
      </c>
      <c r="H1995">
        <v>6660</v>
      </c>
      <c r="I1995">
        <v>6660</v>
      </c>
      <c r="J1995">
        <v>6675</v>
      </c>
      <c r="K1995">
        <v>6694</v>
      </c>
      <c r="L1995">
        <v>6760</v>
      </c>
      <c r="M1995">
        <v>6887</v>
      </c>
      <c r="N1995">
        <v>6860</v>
      </c>
      <c r="O1995">
        <v>6764</v>
      </c>
      <c r="P1995" s="2">
        <v>6739</v>
      </c>
      <c r="Q1995" s="10" t="s">
        <v>3272</v>
      </c>
      <c r="S1995" s="2"/>
    </row>
    <row r="1996" spans="1:20" x14ac:dyDescent="0.2">
      <c r="A1996" t="s">
        <v>6463</v>
      </c>
      <c r="B1996">
        <v>38007</v>
      </c>
      <c r="C1996">
        <v>50</v>
      </c>
      <c r="D1996" t="str">
        <f t="shared" si="105"/>
        <v>05000US38007</v>
      </c>
      <c r="E1996" t="s">
        <v>2017</v>
      </c>
      <c r="F1996" t="str">
        <f t="shared" si="106"/>
        <v>Billings</v>
      </c>
      <c r="G1996" t="str">
        <f t="shared" si="107"/>
        <v>North Dakota</v>
      </c>
      <c r="H1996">
        <v>783</v>
      </c>
      <c r="I1996">
        <v>783</v>
      </c>
      <c r="J1996">
        <v>771</v>
      </c>
      <c r="K1996">
        <v>838</v>
      </c>
      <c r="L1996">
        <v>914</v>
      </c>
      <c r="M1996">
        <v>889</v>
      </c>
      <c r="N1996">
        <v>898</v>
      </c>
      <c r="O1996">
        <v>920</v>
      </c>
      <c r="P1996" s="2">
        <v>934</v>
      </c>
      <c r="Q1996" s="10" t="s">
        <v>3276</v>
      </c>
    </row>
    <row r="1997" spans="1:20" x14ac:dyDescent="0.2">
      <c r="A1997" t="s">
        <v>6464</v>
      </c>
      <c r="B1997">
        <v>38009</v>
      </c>
      <c r="C1997">
        <v>50</v>
      </c>
      <c r="D1997" t="str">
        <f t="shared" si="105"/>
        <v>05000US38009</v>
      </c>
      <c r="E1997" t="s">
        <v>2018</v>
      </c>
      <c r="F1997" t="str">
        <f t="shared" si="106"/>
        <v>Bottineau</v>
      </c>
      <c r="G1997" t="str">
        <f t="shared" si="107"/>
        <v>North Dakota</v>
      </c>
      <c r="H1997">
        <v>6429</v>
      </c>
      <c r="I1997">
        <v>6429</v>
      </c>
      <c r="J1997">
        <v>6427</v>
      </c>
      <c r="K1997">
        <v>6505</v>
      </c>
      <c r="L1997">
        <v>6581</v>
      </c>
      <c r="M1997">
        <v>6722</v>
      </c>
      <c r="N1997">
        <v>6656</v>
      </c>
      <c r="O1997">
        <v>6712</v>
      </c>
      <c r="P1997" s="2">
        <v>6579</v>
      </c>
      <c r="Q1997" s="10" t="s">
        <v>3276</v>
      </c>
    </row>
    <row r="1998" spans="1:20" x14ac:dyDescent="0.2">
      <c r="A1998" t="s">
        <v>6465</v>
      </c>
      <c r="B1998">
        <v>38011</v>
      </c>
      <c r="C1998">
        <v>50</v>
      </c>
      <c r="D1998" t="str">
        <f t="shared" si="105"/>
        <v>05000US38011</v>
      </c>
      <c r="E1998" t="s">
        <v>2019</v>
      </c>
      <c r="F1998" t="str">
        <f t="shared" si="106"/>
        <v>Bowman</v>
      </c>
      <c r="G1998" t="str">
        <f t="shared" si="107"/>
        <v>North Dakota</v>
      </c>
      <c r="H1998">
        <v>3151</v>
      </c>
      <c r="I1998">
        <v>3151</v>
      </c>
      <c r="J1998">
        <v>3144</v>
      </c>
      <c r="K1998">
        <v>3137</v>
      </c>
      <c r="L1998">
        <v>3211</v>
      </c>
      <c r="M1998">
        <v>3218</v>
      </c>
      <c r="N1998">
        <v>3238</v>
      </c>
      <c r="O1998">
        <v>3281</v>
      </c>
      <c r="P1998" s="2">
        <v>3241</v>
      </c>
      <c r="Q1998" s="10" t="s">
        <v>3276</v>
      </c>
    </row>
    <row r="1999" spans="1:20" x14ac:dyDescent="0.2">
      <c r="A1999" t="s">
        <v>6466</v>
      </c>
      <c r="B1999">
        <v>38013</v>
      </c>
      <c r="C1999">
        <v>50</v>
      </c>
      <c r="D1999" t="str">
        <f t="shared" si="105"/>
        <v>05000US38013</v>
      </c>
      <c r="E1999" t="s">
        <v>2020</v>
      </c>
      <c r="F1999" t="str">
        <f t="shared" si="106"/>
        <v>Burke</v>
      </c>
      <c r="G1999" t="str">
        <f t="shared" si="107"/>
        <v>North Dakota</v>
      </c>
      <c r="H1999">
        <v>1968</v>
      </c>
      <c r="I1999">
        <v>1968</v>
      </c>
      <c r="J1999">
        <v>1959</v>
      </c>
      <c r="K1999">
        <v>2049</v>
      </c>
      <c r="L1999">
        <v>2162</v>
      </c>
      <c r="M1999">
        <v>2286</v>
      </c>
      <c r="N1999">
        <v>2237</v>
      </c>
      <c r="O1999">
        <v>2312</v>
      </c>
      <c r="P1999" s="2">
        <v>2198</v>
      </c>
      <c r="Q1999" s="10" t="s">
        <v>3276</v>
      </c>
    </row>
    <row r="2000" spans="1:20" x14ac:dyDescent="0.2">
      <c r="A2000" t="s">
        <v>6467</v>
      </c>
      <c r="B2000">
        <v>38015</v>
      </c>
      <c r="C2000">
        <v>50</v>
      </c>
      <c r="D2000" t="str">
        <f t="shared" si="105"/>
        <v>05000US38015</v>
      </c>
      <c r="E2000" t="s">
        <v>2021</v>
      </c>
      <c r="F2000" t="str">
        <f t="shared" si="106"/>
        <v>Burleigh</v>
      </c>
      <c r="G2000" t="str">
        <f t="shared" si="107"/>
        <v>North Dakota</v>
      </c>
      <c r="H2000">
        <v>81308</v>
      </c>
      <c r="I2000">
        <v>81308</v>
      </c>
      <c r="J2000">
        <v>81714</v>
      </c>
      <c r="K2000">
        <v>83544</v>
      </c>
      <c r="L2000">
        <v>85981</v>
      </c>
      <c r="M2000">
        <v>88662</v>
      </c>
      <c r="N2000">
        <v>90565</v>
      </c>
      <c r="O2000">
        <v>93104</v>
      </c>
      <c r="P2000" s="2">
        <v>94487</v>
      </c>
      <c r="Q2000" s="10" t="s">
        <v>3272</v>
      </c>
    </row>
    <row r="2001" spans="1:17" x14ac:dyDescent="0.2">
      <c r="A2001" t="s">
        <v>6468</v>
      </c>
      <c r="B2001">
        <v>38017</v>
      </c>
      <c r="C2001">
        <v>50</v>
      </c>
      <c r="D2001" t="str">
        <f t="shared" si="105"/>
        <v>05000US38017</v>
      </c>
      <c r="E2001" t="s">
        <v>2022</v>
      </c>
      <c r="F2001" t="str">
        <f t="shared" si="106"/>
        <v>Cass</v>
      </c>
      <c r="G2001" t="str">
        <f t="shared" si="107"/>
        <v>North Dakota</v>
      </c>
      <c r="H2001">
        <v>149778</v>
      </c>
      <c r="I2001">
        <v>149778</v>
      </c>
      <c r="J2001">
        <v>150268</v>
      </c>
      <c r="K2001">
        <v>152925</v>
      </c>
      <c r="L2001">
        <v>157040</v>
      </c>
      <c r="M2001">
        <v>163246</v>
      </c>
      <c r="N2001">
        <v>167203</v>
      </c>
      <c r="O2001">
        <v>171524</v>
      </c>
      <c r="P2001" s="2">
        <v>175249</v>
      </c>
      <c r="Q2001" s="10" t="s">
        <v>3272</v>
      </c>
    </row>
    <row r="2002" spans="1:17" x14ac:dyDescent="0.2">
      <c r="A2002" t="s">
        <v>6469</v>
      </c>
      <c r="B2002">
        <v>38019</v>
      </c>
      <c r="C2002">
        <v>50</v>
      </c>
      <c r="D2002" t="str">
        <f t="shared" si="105"/>
        <v>05000US38019</v>
      </c>
      <c r="E2002" t="s">
        <v>2023</v>
      </c>
      <c r="F2002" t="str">
        <f t="shared" si="106"/>
        <v>Cavalier</v>
      </c>
      <c r="G2002" t="str">
        <f t="shared" si="107"/>
        <v>North Dakota</v>
      </c>
      <c r="H2002">
        <v>3993</v>
      </c>
      <c r="I2002">
        <v>3993</v>
      </c>
      <c r="J2002">
        <v>3983</v>
      </c>
      <c r="K2002">
        <v>3952</v>
      </c>
      <c r="L2002">
        <v>3945</v>
      </c>
      <c r="M2002">
        <v>3876</v>
      </c>
      <c r="N2002">
        <v>3859</v>
      </c>
      <c r="O2002">
        <v>3830</v>
      </c>
      <c r="P2002" s="2">
        <v>3827</v>
      </c>
      <c r="Q2002" s="10" t="s">
        <v>3272</v>
      </c>
    </row>
    <row r="2003" spans="1:17" x14ac:dyDescent="0.2">
      <c r="A2003" t="s">
        <v>6470</v>
      </c>
      <c r="B2003">
        <v>38021</v>
      </c>
      <c r="C2003">
        <v>50</v>
      </c>
      <c r="D2003" t="str">
        <f t="shared" si="105"/>
        <v>05000US38021</v>
      </c>
      <c r="E2003" t="s">
        <v>2024</v>
      </c>
      <c r="F2003" t="str">
        <f t="shared" si="106"/>
        <v>Dickey</v>
      </c>
      <c r="G2003" t="str">
        <f t="shared" si="107"/>
        <v>North Dakota</v>
      </c>
      <c r="H2003">
        <v>5289</v>
      </c>
      <c r="I2003">
        <v>5289</v>
      </c>
      <c r="J2003">
        <v>5285</v>
      </c>
      <c r="K2003">
        <v>5271</v>
      </c>
      <c r="L2003">
        <v>5251</v>
      </c>
      <c r="M2003">
        <v>5239</v>
      </c>
      <c r="N2003">
        <v>5137</v>
      </c>
      <c r="O2003">
        <v>5108</v>
      </c>
      <c r="P2003" s="2">
        <v>5064</v>
      </c>
      <c r="Q2003" s="10" t="s">
        <v>3272</v>
      </c>
    </row>
    <row r="2004" spans="1:17" x14ac:dyDescent="0.2">
      <c r="A2004" t="s">
        <v>6471</v>
      </c>
      <c r="B2004">
        <v>38023</v>
      </c>
      <c r="C2004">
        <v>50</v>
      </c>
      <c r="D2004" t="str">
        <f t="shared" si="105"/>
        <v>05000US38023</v>
      </c>
      <c r="E2004" t="s">
        <v>2025</v>
      </c>
      <c r="F2004" t="str">
        <f t="shared" si="106"/>
        <v>Divide</v>
      </c>
      <c r="G2004" t="str">
        <f t="shared" si="107"/>
        <v>North Dakota</v>
      </c>
      <c r="H2004">
        <v>2071</v>
      </c>
      <c r="I2004">
        <v>2071</v>
      </c>
      <c r="J2004">
        <v>2078</v>
      </c>
      <c r="K2004">
        <v>2141</v>
      </c>
      <c r="L2004">
        <v>2239</v>
      </c>
      <c r="M2004">
        <v>2318</v>
      </c>
      <c r="N2004">
        <v>2428</v>
      </c>
      <c r="O2004">
        <v>2446</v>
      </c>
      <c r="P2004" s="2">
        <v>2413</v>
      </c>
      <c r="Q2004" s="10" t="s">
        <v>3276</v>
      </c>
    </row>
    <row r="2005" spans="1:17" x14ac:dyDescent="0.2">
      <c r="A2005" t="s">
        <v>6472</v>
      </c>
      <c r="B2005">
        <v>38025</v>
      </c>
      <c r="C2005">
        <v>50</v>
      </c>
      <c r="D2005" t="str">
        <f t="shared" si="105"/>
        <v>05000US38025</v>
      </c>
      <c r="E2005" t="s">
        <v>2026</v>
      </c>
      <c r="F2005" t="str">
        <f t="shared" si="106"/>
        <v>Dunn</v>
      </c>
      <c r="G2005" t="str">
        <f t="shared" si="107"/>
        <v>North Dakota</v>
      </c>
      <c r="H2005">
        <v>3536</v>
      </c>
      <c r="I2005">
        <v>3536</v>
      </c>
      <c r="J2005">
        <v>3542</v>
      </c>
      <c r="K2005">
        <v>3751</v>
      </c>
      <c r="L2005">
        <v>3967</v>
      </c>
      <c r="M2005">
        <v>4144</v>
      </c>
      <c r="N2005">
        <v>4369</v>
      </c>
      <c r="O2005">
        <v>4574</v>
      </c>
      <c r="P2005" s="2">
        <v>4366</v>
      </c>
      <c r="Q2005" s="10" t="s">
        <v>3276</v>
      </c>
    </row>
    <row r="2006" spans="1:17" x14ac:dyDescent="0.2">
      <c r="A2006" t="s">
        <v>6473</v>
      </c>
      <c r="B2006">
        <v>38027</v>
      </c>
      <c r="C2006">
        <v>50</v>
      </c>
      <c r="D2006" t="str">
        <f t="shared" si="105"/>
        <v>05000US38027</v>
      </c>
      <c r="E2006" t="s">
        <v>2027</v>
      </c>
      <c r="F2006" t="str">
        <f t="shared" si="106"/>
        <v>Eddy</v>
      </c>
      <c r="G2006" t="str">
        <f t="shared" si="107"/>
        <v>North Dakota</v>
      </c>
      <c r="H2006">
        <v>2385</v>
      </c>
      <c r="I2006">
        <v>2385</v>
      </c>
      <c r="J2006">
        <v>2382</v>
      </c>
      <c r="K2006">
        <v>2351</v>
      </c>
      <c r="L2006">
        <v>2372</v>
      </c>
      <c r="M2006">
        <v>2390</v>
      </c>
      <c r="N2006">
        <v>2364</v>
      </c>
      <c r="O2006">
        <v>2367</v>
      </c>
      <c r="P2006" s="2">
        <v>2358</v>
      </c>
      <c r="Q2006" s="10" t="s">
        <v>3272</v>
      </c>
    </row>
    <row r="2007" spans="1:17" x14ac:dyDescent="0.2">
      <c r="A2007" t="s">
        <v>6474</v>
      </c>
      <c r="B2007">
        <v>38029</v>
      </c>
      <c r="C2007">
        <v>50</v>
      </c>
      <c r="D2007" t="str">
        <f t="shared" si="105"/>
        <v>05000US38029</v>
      </c>
      <c r="E2007" t="s">
        <v>2028</v>
      </c>
      <c r="F2007" t="str">
        <f t="shared" si="106"/>
        <v>Emmons</v>
      </c>
      <c r="G2007" t="str">
        <f t="shared" si="107"/>
        <v>North Dakota</v>
      </c>
      <c r="H2007">
        <v>3550</v>
      </c>
      <c r="I2007">
        <v>3550</v>
      </c>
      <c r="J2007">
        <v>3543</v>
      </c>
      <c r="K2007">
        <v>3528</v>
      </c>
      <c r="L2007">
        <v>3485</v>
      </c>
      <c r="M2007">
        <v>3483</v>
      </c>
      <c r="N2007">
        <v>3425</v>
      </c>
      <c r="O2007">
        <v>3393</v>
      </c>
      <c r="P2007" s="2">
        <v>3346</v>
      </c>
      <c r="Q2007" s="10" t="s">
        <v>3272</v>
      </c>
    </row>
    <row r="2008" spans="1:17" x14ac:dyDescent="0.2">
      <c r="A2008" t="s">
        <v>6475</v>
      </c>
      <c r="B2008">
        <v>38031</v>
      </c>
      <c r="C2008">
        <v>50</v>
      </c>
      <c r="D2008" t="str">
        <f t="shared" si="105"/>
        <v>05000US38031</v>
      </c>
      <c r="E2008" t="s">
        <v>2029</v>
      </c>
      <c r="F2008" t="str">
        <f t="shared" si="106"/>
        <v>Foster</v>
      </c>
      <c r="G2008" t="str">
        <f t="shared" si="107"/>
        <v>North Dakota</v>
      </c>
      <c r="H2008">
        <v>3343</v>
      </c>
      <c r="I2008">
        <v>3343</v>
      </c>
      <c r="J2008">
        <v>3344</v>
      </c>
      <c r="K2008">
        <v>3351</v>
      </c>
      <c r="L2008">
        <v>3387</v>
      </c>
      <c r="M2008">
        <v>3362</v>
      </c>
      <c r="N2008">
        <v>3347</v>
      </c>
      <c r="O2008">
        <v>3328</v>
      </c>
      <c r="P2008" s="2">
        <v>3303</v>
      </c>
      <c r="Q2008" s="10" t="s">
        <v>3272</v>
      </c>
    </row>
    <row r="2009" spans="1:17" x14ac:dyDescent="0.2">
      <c r="A2009" t="s">
        <v>6476</v>
      </c>
      <c r="B2009">
        <v>38033</v>
      </c>
      <c r="C2009">
        <v>50</v>
      </c>
      <c r="D2009" t="str">
        <f t="shared" si="105"/>
        <v>05000US38033</v>
      </c>
      <c r="E2009" t="s">
        <v>2030</v>
      </c>
      <c r="F2009" t="str">
        <f t="shared" si="106"/>
        <v>Golden Valley</v>
      </c>
      <c r="G2009" t="str">
        <f t="shared" si="107"/>
        <v>North Dakota</v>
      </c>
      <c r="H2009">
        <v>1680</v>
      </c>
      <c r="I2009">
        <v>1680</v>
      </c>
      <c r="J2009">
        <v>1683</v>
      </c>
      <c r="K2009">
        <v>1750</v>
      </c>
      <c r="L2009">
        <v>1803</v>
      </c>
      <c r="M2009">
        <v>1815</v>
      </c>
      <c r="N2009">
        <v>1829</v>
      </c>
      <c r="O2009">
        <v>1846</v>
      </c>
      <c r="P2009" s="2">
        <v>1817</v>
      </c>
      <c r="Q2009" s="10" t="s">
        <v>3276</v>
      </c>
    </row>
    <row r="2010" spans="1:17" x14ac:dyDescent="0.2">
      <c r="A2010" t="s">
        <v>6477</v>
      </c>
      <c r="B2010">
        <v>38035</v>
      </c>
      <c r="C2010">
        <v>50</v>
      </c>
      <c r="D2010" t="str">
        <f t="shared" si="105"/>
        <v>05000US38035</v>
      </c>
      <c r="E2010" t="s">
        <v>2031</v>
      </c>
      <c r="F2010" t="str">
        <f t="shared" si="106"/>
        <v>Grand Forks</v>
      </c>
      <c r="G2010" t="str">
        <f t="shared" si="107"/>
        <v>North Dakota</v>
      </c>
      <c r="H2010">
        <v>66861</v>
      </c>
      <c r="I2010">
        <v>66864</v>
      </c>
      <c r="J2010">
        <v>66992</v>
      </c>
      <c r="K2010">
        <v>66646</v>
      </c>
      <c r="L2010">
        <v>67697</v>
      </c>
      <c r="M2010">
        <v>69307</v>
      </c>
      <c r="N2010">
        <v>70132</v>
      </c>
      <c r="O2010">
        <v>70746</v>
      </c>
      <c r="P2010" s="2">
        <v>71083</v>
      </c>
      <c r="Q2010" s="10" t="s">
        <v>3272</v>
      </c>
    </row>
    <row r="2011" spans="1:17" x14ac:dyDescent="0.2">
      <c r="A2011" t="s">
        <v>6478</v>
      </c>
      <c r="B2011">
        <v>38037</v>
      </c>
      <c r="C2011">
        <v>50</v>
      </c>
      <c r="D2011" t="str">
        <f t="shared" si="105"/>
        <v>05000US38037</v>
      </c>
      <c r="E2011" t="s">
        <v>2032</v>
      </c>
      <c r="F2011" t="str">
        <f t="shared" si="106"/>
        <v>Grant</v>
      </c>
      <c r="G2011" t="str">
        <f t="shared" si="107"/>
        <v>North Dakota</v>
      </c>
      <c r="H2011">
        <v>2394</v>
      </c>
      <c r="I2011">
        <v>2394</v>
      </c>
      <c r="J2011">
        <v>2389</v>
      </c>
      <c r="K2011">
        <v>2358</v>
      </c>
      <c r="L2011">
        <v>2341</v>
      </c>
      <c r="M2011">
        <v>2376</v>
      </c>
      <c r="N2011">
        <v>2359</v>
      </c>
      <c r="O2011">
        <v>2391</v>
      </c>
      <c r="P2011" s="2">
        <v>2377</v>
      </c>
      <c r="Q2011" s="10" t="s">
        <v>3276</v>
      </c>
    </row>
    <row r="2012" spans="1:17" x14ac:dyDescent="0.2">
      <c r="A2012" t="s">
        <v>6479</v>
      </c>
      <c r="B2012">
        <v>38039</v>
      </c>
      <c r="C2012">
        <v>50</v>
      </c>
      <c r="D2012" t="str">
        <f t="shared" si="105"/>
        <v>05000US38039</v>
      </c>
      <c r="E2012" t="s">
        <v>2033</v>
      </c>
      <c r="F2012" t="str">
        <f t="shared" si="106"/>
        <v>Griggs</v>
      </c>
      <c r="G2012" t="str">
        <f t="shared" si="107"/>
        <v>North Dakota</v>
      </c>
      <c r="H2012">
        <v>2420</v>
      </c>
      <c r="I2012">
        <v>2420</v>
      </c>
      <c r="J2012">
        <v>2411</v>
      </c>
      <c r="K2012">
        <v>2378</v>
      </c>
      <c r="L2012">
        <v>2359</v>
      </c>
      <c r="M2012">
        <v>2297</v>
      </c>
      <c r="N2012">
        <v>2311</v>
      </c>
      <c r="O2012">
        <v>2309</v>
      </c>
      <c r="P2012" s="2">
        <v>2277</v>
      </c>
      <c r="Q2012" s="10" t="s">
        <v>3272</v>
      </c>
    </row>
    <row r="2013" spans="1:17" x14ac:dyDescent="0.2">
      <c r="A2013" t="s">
        <v>6480</v>
      </c>
      <c r="B2013">
        <v>38041</v>
      </c>
      <c r="C2013">
        <v>50</v>
      </c>
      <c r="D2013" t="str">
        <f t="shared" si="105"/>
        <v>05000US38041</v>
      </c>
      <c r="E2013" t="s">
        <v>2034</v>
      </c>
      <c r="F2013" t="str">
        <f t="shared" si="106"/>
        <v>Hettinger</v>
      </c>
      <c r="G2013" t="str">
        <f t="shared" si="107"/>
        <v>North Dakota</v>
      </c>
      <c r="H2013">
        <v>2477</v>
      </c>
      <c r="I2013">
        <v>2477</v>
      </c>
      <c r="J2013">
        <v>2474</v>
      </c>
      <c r="K2013">
        <v>2524</v>
      </c>
      <c r="L2013">
        <v>2558</v>
      </c>
      <c r="M2013">
        <v>2663</v>
      </c>
      <c r="N2013">
        <v>2654</v>
      </c>
      <c r="O2013">
        <v>2693</v>
      </c>
      <c r="P2013" s="2">
        <v>2629</v>
      </c>
      <c r="Q2013" s="10" t="s">
        <v>3276</v>
      </c>
    </row>
    <row r="2014" spans="1:17" x14ac:dyDescent="0.2">
      <c r="A2014" t="s">
        <v>6481</v>
      </c>
      <c r="B2014">
        <v>38043</v>
      </c>
      <c r="C2014">
        <v>50</v>
      </c>
      <c r="D2014" t="str">
        <f t="shared" si="105"/>
        <v>05000US38043</v>
      </c>
      <c r="E2014" t="s">
        <v>2035</v>
      </c>
      <c r="F2014" t="str">
        <f t="shared" si="106"/>
        <v>Kidder</v>
      </c>
      <c r="G2014" t="str">
        <f t="shared" si="107"/>
        <v>North Dakota</v>
      </c>
      <c r="H2014">
        <v>2435</v>
      </c>
      <c r="I2014">
        <v>2435</v>
      </c>
      <c r="J2014">
        <v>2439</v>
      </c>
      <c r="K2014">
        <v>2443</v>
      </c>
      <c r="L2014">
        <v>2431</v>
      </c>
      <c r="M2014">
        <v>2420</v>
      </c>
      <c r="N2014">
        <v>2421</v>
      </c>
      <c r="O2014">
        <v>2409</v>
      </c>
      <c r="P2014" s="2">
        <v>2414</v>
      </c>
      <c r="Q2014" s="10" t="s">
        <v>3272</v>
      </c>
    </row>
    <row r="2015" spans="1:17" x14ac:dyDescent="0.2">
      <c r="A2015" t="s">
        <v>6482</v>
      </c>
      <c r="B2015">
        <v>38045</v>
      </c>
      <c r="C2015">
        <v>50</v>
      </c>
      <c r="D2015" t="str">
        <f t="shared" si="105"/>
        <v>05000US38045</v>
      </c>
      <c r="E2015" t="s">
        <v>2036</v>
      </c>
      <c r="F2015" t="str">
        <f t="shared" si="106"/>
        <v>LaMoure</v>
      </c>
      <c r="G2015" t="str">
        <f t="shared" si="107"/>
        <v>North Dakota</v>
      </c>
      <c r="H2015">
        <v>4139</v>
      </c>
      <c r="I2015">
        <v>4139</v>
      </c>
      <c r="J2015">
        <v>4124</v>
      </c>
      <c r="K2015">
        <v>4116</v>
      </c>
      <c r="L2015">
        <v>4101</v>
      </c>
      <c r="M2015">
        <v>4117</v>
      </c>
      <c r="N2015">
        <v>4100</v>
      </c>
      <c r="O2015">
        <v>4128</v>
      </c>
      <c r="P2015" s="2">
        <v>4111</v>
      </c>
      <c r="Q2015" s="10" t="s">
        <v>3272</v>
      </c>
    </row>
    <row r="2016" spans="1:17" x14ac:dyDescent="0.2">
      <c r="A2016" t="s">
        <v>6483</v>
      </c>
      <c r="B2016">
        <v>38047</v>
      </c>
      <c r="C2016">
        <v>50</v>
      </c>
      <c r="D2016" t="str">
        <f t="shared" si="105"/>
        <v>05000US38047</v>
      </c>
      <c r="E2016" t="s">
        <v>2037</v>
      </c>
      <c r="F2016" t="str">
        <f t="shared" si="106"/>
        <v>Logan</v>
      </c>
      <c r="G2016" t="str">
        <f t="shared" si="107"/>
        <v>North Dakota</v>
      </c>
      <c r="H2016">
        <v>1990</v>
      </c>
      <c r="I2016">
        <v>1990</v>
      </c>
      <c r="J2016">
        <v>1999</v>
      </c>
      <c r="K2016">
        <v>1968</v>
      </c>
      <c r="L2016">
        <v>1938</v>
      </c>
      <c r="M2016">
        <v>1937</v>
      </c>
      <c r="N2016">
        <v>1946</v>
      </c>
      <c r="O2016">
        <v>1933</v>
      </c>
      <c r="P2016" s="2">
        <v>1941</v>
      </c>
      <c r="Q2016" s="10" t="s">
        <v>3272</v>
      </c>
    </row>
    <row r="2017" spans="1:20" x14ac:dyDescent="0.2">
      <c r="A2017" t="s">
        <v>6484</v>
      </c>
      <c r="B2017">
        <v>38049</v>
      </c>
      <c r="C2017">
        <v>50</v>
      </c>
      <c r="D2017" t="str">
        <f t="shared" si="105"/>
        <v>05000US38049</v>
      </c>
      <c r="E2017" t="s">
        <v>2038</v>
      </c>
      <c r="F2017" t="str">
        <f t="shared" si="106"/>
        <v>McHenry</v>
      </c>
      <c r="G2017" t="str">
        <f t="shared" si="107"/>
        <v>North Dakota</v>
      </c>
      <c r="H2017">
        <v>5395</v>
      </c>
      <c r="I2017">
        <v>5395</v>
      </c>
      <c r="J2017">
        <v>5397</v>
      </c>
      <c r="K2017">
        <v>5492</v>
      </c>
      <c r="L2017">
        <v>5783</v>
      </c>
      <c r="M2017">
        <v>5891</v>
      </c>
      <c r="N2017">
        <v>5958</v>
      </c>
      <c r="O2017">
        <v>5965</v>
      </c>
      <c r="P2017" s="2">
        <v>5963</v>
      </c>
      <c r="Q2017" s="10" t="s">
        <v>3276</v>
      </c>
    </row>
    <row r="2018" spans="1:20" x14ac:dyDescent="0.2">
      <c r="A2018" t="s">
        <v>6485</v>
      </c>
      <c r="B2018">
        <v>38051</v>
      </c>
      <c r="C2018">
        <v>50</v>
      </c>
      <c r="D2018" t="str">
        <f t="shared" si="105"/>
        <v>05000US38051</v>
      </c>
      <c r="E2018" t="s">
        <v>2039</v>
      </c>
      <c r="F2018" t="str">
        <f t="shared" si="106"/>
        <v>McIntosh</v>
      </c>
      <c r="G2018" t="str">
        <f t="shared" si="107"/>
        <v>North Dakota</v>
      </c>
      <c r="H2018">
        <v>2809</v>
      </c>
      <c r="I2018">
        <v>2809</v>
      </c>
      <c r="J2018">
        <v>2796</v>
      </c>
      <c r="K2018">
        <v>2765</v>
      </c>
      <c r="L2018">
        <v>2756</v>
      </c>
      <c r="M2018">
        <v>2752</v>
      </c>
      <c r="N2018">
        <v>2764</v>
      </c>
      <c r="O2018">
        <v>2757</v>
      </c>
      <c r="P2018" s="2">
        <v>2656</v>
      </c>
      <c r="Q2018" s="10" t="s">
        <v>3272</v>
      </c>
    </row>
    <row r="2019" spans="1:20" x14ac:dyDescent="0.2">
      <c r="A2019" t="s">
        <v>6486</v>
      </c>
      <c r="B2019">
        <v>38053</v>
      </c>
      <c r="C2019">
        <v>50</v>
      </c>
      <c r="D2019" t="str">
        <f t="shared" si="105"/>
        <v>05000US38053</v>
      </c>
      <c r="E2019" t="s">
        <v>2040</v>
      </c>
      <c r="F2019" t="str">
        <f t="shared" si="106"/>
        <v>McKenzie</v>
      </c>
      <c r="G2019" t="str">
        <f t="shared" si="107"/>
        <v>North Dakota</v>
      </c>
      <c r="H2019">
        <v>6360</v>
      </c>
      <c r="I2019">
        <v>6360</v>
      </c>
      <c r="J2019">
        <v>6398</v>
      </c>
      <c r="K2019">
        <v>7005</v>
      </c>
      <c r="L2019">
        <v>7963</v>
      </c>
      <c r="M2019">
        <v>9255</v>
      </c>
      <c r="N2019">
        <v>10960</v>
      </c>
      <c r="O2019">
        <v>12792</v>
      </c>
      <c r="P2019" s="2">
        <v>12621</v>
      </c>
      <c r="Q2019" s="10" t="s">
        <v>3276</v>
      </c>
    </row>
    <row r="2020" spans="1:20" x14ac:dyDescent="0.2">
      <c r="A2020" t="s">
        <v>6487</v>
      </c>
      <c r="B2020">
        <v>38055</v>
      </c>
      <c r="C2020">
        <v>50</v>
      </c>
      <c r="D2020" t="str">
        <f t="shared" si="105"/>
        <v>05000US38055</v>
      </c>
      <c r="E2020" t="s">
        <v>2041</v>
      </c>
      <c r="F2020" t="str">
        <f t="shared" si="106"/>
        <v>McLean</v>
      </c>
      <c r="G2020" t="str">
        <f t="shared" si="107"/>
        <v>North Dakota</v>
      </c>
      <c r="H2020">
        <v>8962</v>
      </c>
      <c r="I2020">
        <v>8962</v>
      </c>
      <c r="J2020">
        <v>8993</v>
      </c>
      <c r="K2020">
        <v>9086</v>
      </c>
      <c r="L2020">
        <v>9384</v>
      </c>
      <c r="M2020">
        <v>9474</v>
      </c>
      <c r="N2020">
        <v>9565</v>
      </c>
      <c r="O2020">
        <v>9729</v>
      </c>
      <c r="P2020" s="2">
        <v>9729</v>
      </c>
      <c r="Q2020" s="10" t="s">
        <v>3276</v>
      </c>
    </row>
    <row r="2021" spans="1:20" x14ac:dyDescent="0.2">
      <c r="A2021" t="s">
        <v>6488</v>
      </c>
      <c r="B2021">
        <v>38057</v>
      </c>
      <c r="C2021">
        <v>50</v>
      </c>
      <c r="D2021" t="str">
        <f t="shared" si="105"/>
        <v>05000US38057</v>
      </c>
      <c r="E2021" t="s">
        <v>2042</v>
      </c>
      <c r="F2021" t="str">
        <f t="shared" si="106"/>
        <v>Mercer</v>
      </c>
      <c r="G2021" t="str">
        <f t="shared" si="107"/>
        <v>North Dakota</v>
      </c>
      <c r="H2021">
        <v>8424</v>
      </c>
      <c r="I2021">
        <v>8424</v>
      </c>
      <c r="J2021">
        <v>8426</v>
      </c>
      <c r="K2021">
        <v>8426</v>
      </c>
      <c r="L2021">
        <v>8492</v>
      </c>
      <c r="M2021">
        <v>8596</v>
      </c>
      <c r="N2021">
        <v>8741</v>
      </c>
      <c r="O2021">
        <v>8831</v>
      </c>
      <c r="P2021" s="2">
        <v>8694</v>
      </c>
      <c r="Q2021" s="10" t="s">
        <v>3276</v>
      </c>
    </row>
    <row r="2022" spans="1:20" x14ac:dyDescent="0.2">
      <c r="A2022" t="s">
        <v>6489</v>
      </c>
      <c r="B2022">
        <v>38059</v>
      </c>
      <c r="C2022">
        <v>50</v>
      </c>
      <c r="D2022" t="str">
        <f t="shared" si="105"/>
        <v>05000US38059</v>
      </c>
      <c r="E2022" t="s">
        <v>2043</v>
      </c>
      <c r="F2022" t="str">
        <f t="shared" si="106"/>
        <v>Morton</v>
      </c>
      <c r="G2022" t="str">
        <f t="shared" si="107"/>
        <v>North Dakota</v>
      </c>
      <c r="H2022">
        <v>27471</v>
      </c>
      <c r="I2022">
        <v>27471</v>
      </c>
      <c r="J2022">
        <v>27576</v>
      </c>
      <c r="K2022">
        <v>27739</v>
      </c>
      <c r="L2022">
        <v>28084</v>
      </c>
      <c r="M2022">
        <v>29042</v>
      </c>
      <c r="N2022">
        <v>29860</v>
      </c>
      <c r="O2022">
        <v>30368</v>
      </c>
      <c r="P2022" s="2">
        <v>30809</v>
      </c>
      <c r="Q2022" s="10" t="s">
        <v>3276</v>
      </c>
    </row>
    <row r="2023" spans="1:20" x14ac:dyDescent="0.2">
      <c r="A2023" t="s">
        <v>6490</v>
      </c>
      <c r="B2023">
        <v>38061</v>
      </c>
      <c r="C2023">
        <v>50</v>
      </c>
      <c r="D2023" t="str">
        <f t="shared" si="105"/>
        <v>05000US38061</v>
      </c>
      <c r="E2023" t="s">
        <v>2044</v>
      </c>
      <c r="F2023" t="str">
        <f t="shared" si="106"/>
        <v>Mountrail</v>
      </c>
      <c r="G2023" t="str">
        <f t="shared" si="107"/>
        <v>North Dakota</v>
      </c>
      <c r="H2023">
        <v>7673</v>
      </c>
      <c r="I2023">
        <v>7673</v>
      </c>
      <c r="J2023">
        <v>7720</v>
      </c>
      <c r="K2023">
        <v>8107</v>
      </c>
      <c r="L2023">
        <v>8741</v>
      </c>
      <c r="M2023">
        <v>9336</v>
      </c>
      <c r="N2023">
        <v>9751</v>
      </c>
      <c r="O2023">
        <v>10307</v>
      </c>
      <c r="P2023" s="2">
        <v>10242</v>
      </c>
      <c r="Q2023" s="10" t="s">
        <v>3276</v>
      </c>
    </row>
    <row r="2024" spans="1:20" x14ac:dyDescent="0.2">
      <c r="A2024" t="s">
        <v>6491</v>
      </c>
      <c r="B2024">
        <v>38063</v>
      </c>
      <c r="C2024">
        <v>50</v>
      </c>
      <c r="D2024" t="str">
        <f t="shared" si="105"/>
        <v>05000US38063</v>
      </c>
      <c r="E2024" t="s">
        <v>2045</v>
      </c>
      <c r="F2024" t="str">
        <f t="shared" si="106"/>
        <v>Nelson</v>
      </c>
      <c r="G2024" t="str">
        <f t="shared" si="107"/>
        <v>North Dakota</v>
      </c>
      <c r="H2024">
        <v>3126</v>
      </c>
      <c r="I2024">
        <v>3126</v>
      </c>
      <c r="J2024">
        <v>3120</v>
      </c>
      <c r="K2024">
        <v>3067</v>
      </c>
      <c r="L2024">
        <v>3082</v>
      </c>
      <c r="M2024">
        <v>3077</v>
      </c>
      <c r="N2024">
        <v>3055</v>
      </c>
      <c r="O2024">
        <v>2975</v>
      </c>
      <c r="P2024" s="2">
        <v>2960</v>
      </c>
      <c r="Q2024" s="10" t="s">
        <v>3272</v>
      </c>
    </row>
    <row r="2025" spans="1:20" x14ac:dyDescent="0.2">
      <c r="A2025" t="s">
        <v>6492</v>
      </c>
      <c r="B2025">
        <v>38065</v>
      </c>
      <c r="C2025">
        <v>50</v>
      </c>
      <c r="D2025" t="str">
        <f t="shared" si="105"/>
        <v>05000US38065</v>
      </c>
      <c r="E2025" t="s">
        <v>2046</v>
      </c>
      <c r="F2025" t="str">
        <f t="shared" si="106"/>
        <v>Oliver</v>
      </c>
      <c r="G2025" t="str">
        <f t="shared" si="107"/>
        <v>North Dakota</v>
      </c>
      <c r="H2025">
        <v>1846</v>
      </c>
      <c r="I2025">
        <v>1846</v>
      </c>
      <c r="J2025">
        <v>1837</v>
      </c>
      <c r="K2025">
        <v>1850</v>
      </c>
      <c r="L2025">
        <v>1837</v>
      </c>
      <c r="M2025">
        <v>1869</v>
      </c>
      <c r="N2025">
        <v>1851</v>
      </c>
      <c r="O2025">
        <v>1849</v>
      </c>
      <c r="P2025" s="2">
        <v>1870</v>
      </c>
      <c r="Q2025" s="10" t="s">
        <v>3276</v>
      </c>
      <c r="S2025" s="2"/>
      <c r="T2025" s="2"/>
    </row>
    <row r="2026" spans="1:20" x14ac:dyDescent="0.2">
      <c r="A2026" t="s">
        <v>6493</v>
      </c>
      <c r="B2026">
        <v>38067</v>
      </c>
      <c r="C2026">
        <v>50</v>
      </c>
      <c r="D2026" t="str">
        <f t="shared" si="105"/>
        <v>05000US38067</v>
      </c>
      <c r="E2026" t="s">
        <v>2047</v>
      </c>
      <c r="F2026" t="str">
        <f t="shared" si="106"/>
        <v>Pembina</v>
      </c>
      <c r="G2026" t="str">
        <f t="shared" si="107"/>
        <v>North Dakota</v>
      </c>
      <c r="H2026">
        <v>7413</v>
      </c>
      <c r="I2026">
        <v>7410</v>
      </c>
      <c r="J2026">
        <v>7397</v>
      </c>
      <c r="K2026">
        <v>7386</v>
      </c>
      <c r="L2026">
        <v>7262</v>
      </c>
      <c r="M2026">
        <v>7158</v>
      </c>
      <c r="N2026">
        <v>7118</v>
      </c>
      <c r="O2026">
        <v>7072</v>
      </c>
      <c r="P2026" s="2">
        <v>7069</v>
      </c>
      <c r="Q2026" s="10" t="s">
        <v>3272</v>
      </c>
      <c r="S2026" s="2"/>
      <c r="T2026" s="2"/>
    </row>
    <row r="2027" spans="1:20" x14ac:dyDescent="0.2">
      <c r="A2027" t="s">
        <v>6494</v>
      </c>
      <c r="B2027">
        <v>38069</v>
      </c>
      <c r="C2027">
        <v>50</v>
      </c>
      <c r="D2027" t="str">
        <f t="shared" si="105"/>
        <v>05000US38069</v>
      </c>
      <c r="E2027" t="s">
        <v>2048</v>
      </c>
      <c r="F2027" t="str">
        <f t="shared" si="106"/>
        <v>Pierce</v>
      </c>
      <c r="G2027" t="str">
        <f t="shared" si="107"/>
        <v>North Dakota</v>
      </c>
      <c r="H2027">
        <v>4357</v>
      </c>
      <c r="I2027">
        <v>4357</v>
      </c>
      <c r="J2027">
        <v>4353</v>
      </c>
      <c r="K2027">
        <v>4377</v>
      </c>
      <c r="L2027">
        <v>4461</v>
      </c>
      <c r="M2027">
        <v>4442</v>
      </c>
      <c r="N2027">
        <v>4393</v>
      </c>
      <c r="O2027">
        <v>4301</v>
      </c>
      <c r="P2027" s="2">
        <v>4267</v>
      </c>
      <c r="Q2027" s="10" t="s">
        <v>3272</v>
      </c>
    </row>
    <row r="2028" spans="1:20" x14ac:dyDescent="0.2">
      <c r="A2028" t="s">
        <v>6495</v>
      </c>
      <c r="B2028">
        <v>38071</v>
      </c>
      <c r="C2028">
        <v>50</v>
      </c>
      <c r="D2028" t="str">
        <f t="shared" si="105"/>
        <v>05000US38071</v>
      </c>
      <c r="E2028" t="s">
        <v>2049</v>
      </c>
      <c r="F2028" t="str">
        <f t="shared" si="106"/>
        <v>Ramsey</v>
      </c>
      <c r="G2028" t="str">
        <f t="shared" si="107"/>
        <v>North Dakota</v>
      </c>
      <c r="H2028">
        <v>11451</v>
      </c>
      <c r="I2028">
        <v>11451</v>
      </c>
      <c r="J2028">
        <v>11451</v>
      </c>
      <c r="K2028">
        <v>11521</v>
      </c>
      <c r="L2028">
        <v>11572</v>
      </c>
      <c r="M2028">
        <v>11554</v>
      </c>
      <c r="N2028">
        <v>11587</v>
      </c>
      <c r="O2028">
        <v>11632</v>
      </c>
      <c r="P2028" s="2">
        <v>11547</v>
      </c>
      <c r="Q2028" s="10" t="s">
        <v>3272</v>
      </c>
    </row>
    <row r="2029" spans="1:20" x14ac:dyDescent="0.2">
      <c r="A2029" t="s">
        <v>6496</v>
      </c>
      <c r="B2029">
        <v>38073</v>
      </c>
      <c r="C2029">
        <v>50</v>
      </c>
      <c r="D2029" t="str">
        <f t="shared" si="105"/>
        <v>05000US38073</v>
      </c>
      <c r="E2029" t="s">
        <v>2050</v>
      </c>
      <c r="F2029" t="str">
        <f t="shared" si="106"/>
        <v>Ransom</v>
      </c>
      <c r="G2029" t="str">
        <f t="shared" si="107"/>
        <v>North Dakota</v>
      </c>
      <c r="H2029">
        <v>5457</v>
      </c>
      <c r="I2029">
        <v>5457</v>
      </c>
      <c r="J2029">
        <v>5429</v>
      </c>
      <c r="K2029">
        <v>5426</v>
      </c>
      <c r="L2029">
        <v>5475</v>
      </c>
      <c r="M2029">
        <v>5494</v>
      </c>
      <c r="N2029">
        <v>5452</v>
      </c>
      <c r="O2029">
        <v>5460</v>
      </c>
      <c r="P2029" s="2">
        <v>5404</v>
      </c>
      <c r="Q2029" s="10" t="s">
        <v>3272</v>
      </c>
    </row>
    <row r="2030" spans="1:20" x14ac:dyDescent="0.2">
      <c r="A2030" t="s">
        <v>6497</v>
      </c>
      <c r="B2030">
        <v>38075</v>
      </c>
      <c r="C2030">
        <v>50</v>
      </c>
      <c r="D2030" t="str">
        <f t="shared" si="105"/>
        <v>05000US38075</v>
      </c>
      <c r="E2030" t="s">
        <v>2051</v>
      </c>
      <c r="F2030" t="str">
        <f t="shared" si="106"/>
        <v>Renville</v>
      </c>
      <c r="G2030" t="str">
        <f t="shared" si="107"/>
        <v>North Dakota</v>
      </c>
      <c r="H2030">
        <v>2470</v>
      </c>
      <c r="I2030">
        <v>2470</v>
      </c>
      <c r="J2030">
        <v>2475</v>
      </c>
      <c r="K2030">
        <v>2495</v>
      </c>
      <c r="L2030">
        <v>2554</v>
      </c>
      <c r="M2030">
        <v>2618</v>
      </c>
      <c r="N2030">
        <v>2578</v>
      </c>
      <c r="O2030">
        <v>2567</v>
      </c>
      <c r="P2030" s="2">
        <v>2550</v>
      </c>
      <c r="Q2030" s="10" t="s">
        <v>3276</v>
      </c>
    </row>
    <row r="2031" spans="1:20" x14ac:dyDescent="0.2">
      <c r="A2031" t="s">
        <v>6498</v>
      </c>
      <c r="B2031">
        <v>38077</v>
      </c>
      <c r="C2031">
        <v>50</v>
      </c>
      <c r="D2031" t="str">
        <f t="shared" si="105"/>
        <v>05000US38077</v>
      </c>
      <c r="E2031" t="s">
        <v>2052</v>
      </c>
      <c r="F2031" t="str">
        <f t="shared" si="106"/>
        <v>Richland</v>
      </c>
      <c r="G2031" t="str">
        <f t="shared" si="107"/>
        <v>North Dakota</v>
      </c>
      <c r="H2031">
        <v>16321</v>
      </c>
      <c r="I2031">
        <v>16321</v>
      </c>
      <c r="J2031">
        <v>16330</v>
      </c>
      <c r="K2031">
        <v>16273</v>
      </c>
      <c r="L2031">
        <v>16221</v>
      </c>
      <c r="M2031">
        <v>16301</v>
      </c>
      <c r="N2031">
        <v>16381</v>
      </c>
      <c r="O2031">
        <v>16390</v>
      </c>
      <c r="P2031" s="2">
        <v>16353</v>
      </c>
      <c r="Q2031" s="10" t="s">
        <v>3272</v>
      </c>
    </row>
    <row r="2032" spans="1:20" x14ac:dyDescent="0.2">
      <c r="A2032" t="s">
        <v>6499</v>
      </c>
      <c r="B2032">
        <v>38079</v>
      </c>
      <c r="C2032">
        <v>50</v>
      </c>
      <c r="D2032" t="str">
        <f t="shared" si="105"/>
        <v>05000US38079</v>
      </c>
      <c r="E2032" t="s">
        <v>2053</v>
      </c>
      <c r="F2032" t="str">
        <f t="shared" si="106"/>
        <v>Rolette</v>
      </c>
      <c r="G2032" t="str">
        <f t="shared" si="107"/>
        <v>North Dakota</v>
      </c>
      <c r="H2032">
        <v>13937</v>
      </c>
      <c r="I2032">
        <v>13937</v>
      </c>
      <c r="J2032">
        <v>14002</v>
      </c>
      <c r="K2032">
        <v>14152</v>
      </c>
      <c r="L2032">
        <v>14364</v>
      </c>
      <c r="M2032">
        <v>14648</v>
      </c>
      <c r="N2032">
        <v>14702</v>
      </c>
      <c r="O2032">
        <v>14662</v>
      </c>
      <c r="P2032" s="2">
        <v>14659</v>
      </c>
      <c r="Q2032" s="10" t="s">
        <v>3272</v>
      </c>
    </row>
    <row r="2033" spans="1:20" x14ac:dyDescent="0.2">
      <c r="A2033" t="s">
        <v>6500</v>
      </c>
      <c r="B2033">
        <v>38081</v>
      </c>
      <c r="C2033">
        <v>50</v>
      </c>
      <c r="D2033" t="str">
        <f t="shared" si="105"/>
        <v>05000US38081</v>
      </c>
      <c r="E2033" t="s">
        <v>2054</v>
      </c>
      <c r="F2033" t="str">
        <f t="shared" si="106"/>
        <v>Sargent</v>
      </c>
      <c r="G2033" t="str">
        <f t="shared" si="107"/>
        <v>North Dakota</v>
      </c>
      <c r="H2033">
        <v>3829</v>
      </c>
      <c r="I2033">
        <v>3829</v>
      </c>
      <c r="J2033">
        <v>3804</v>
      </c>
      <c r="K2033">
        <v>3802</v>
      </c>
      <c r="L2033">
        <v>3894</v>
      </c>
      <c r="M2033">
        <v>3873</v>
      </c>
      <c r="N2033">
        <v>3920</v>
      </c>
      <c r="O2033">
        <v>3866</v>
      </c>
      <c r="P2033" s="2">
        <v>3890</v>
      </c>
      <c r="Q2033" s="10" t="s">
        <v>3272</v>
      </c>
    </row>
    <row r="2034" spans="1:20" x14ac:dyDescent="0.2">
      <c r="A2034" t="s">
        <v>6501</v>
      </c>
      <c r="B2034">
        <v>38083</v>
      </c>
      <c r="C2034">
        <v>50</v>
      </c>
      <c r="D2034" t="str">
        <f t="shared" si="105"/>
        <v>05000US38083</v>
      </c>
      <c r="E2034" t="s">
        <v>2055</v>
      </c>
      <c r="F2034" t="str">
        <f t="shared" si="106"/>
        <v>Sheridan</v>
      </c>
      <c r="G2034" t="str">
        <f t="shared" si="107"/>
        <v>North Dakota</v>
      </c>
      <c r="H2034">
        <v>1321</v>
      </c>
      <c r="I2034">
        <v>1321</v>
      </c>
      <c r="J2034">
        <v>1314</v>
      </c>
      <c r="K2034">
        <v>1316</v>
      </c>
      <c r="L2034">
        <v>1279</v>
      </c>
      <c r="M2034">
        <v>1319</v>
      </c>
      <c r="N2034">
        <v>1318</v>
      </c>
      <c r="O2034">
        <v>1302</v>
      </c>
      <c r="P2034" s="2">
        <v>1322</v>
      </c>
      <c r="Q2034" s="10" t="s">
        <v>3272</v>
      </c>
    </row>
    <row r="2035" spans="1:20" x14ac:dyDescent="0.2">
      <c r="A2035" t="s">
        <v>6502</v>
      </c>
      <c r="B2035">
        <v>38085</v>
      </c>
      <c r="C2035">
        <v>50</v>
      </c>
      <c r="D2035" t="str">
        <f t="shared" si="105"/>
        <v>05000US38085</v>
      </c>
      <c r="E2035" t="s">
        <v>2056</v>
      </c>
      <c r="F2035" t="str">
        <f t="shared" si="106"/>
        <v>Sioux</v>
      </c>
      <c r="G2035" t="str">
        <f t="shared" si="107"/>
        <v>North Dakota</v>
      </c>
      <c r="H2035">
        <v>4153</v>
      </c>
      <c r="I2035">
        <v>4153</v>
      </c>
      <c r="J2035">
        <v>4150</v>
      </c>
      <c r="K2035">
        <v>4251</v>
      </c>
      <c r="L2035">
        <v>4352</v>
      </c>
      <c r="M2035">
        <v>4462</v>
      </c>
      <c r="N2035">
        <v>4478</v>
      </c>
      <c r="O2035">
        <v>4396</v>
      </c>
      <c r="P2035" s="2">
        <v>4469</v>
      </c>
      <c r="Q2035" s="10" t="s">
        <v>3276</v>
      </c>
    </row>
    <row r="2036" spans="1:20" x14ac:dyDescent="0.2">
      <c r="A2036" t="s">
        <v>6503</v>
      </c>
      <c r="B2036">
        <v>38087</v>
      </c>
      <c r="C2036">
        <v>50</v>
      </c>
      <c r="D2036" t="str">
        <f t="shared" si="105"/>
        <v>05000US38087</v>
      </c>
      <c r="E2036" t="s">
        <v>2057</v>
      </c>
      <c r="F2036" t="str">
        <f t="shared" si="106"/>
        <v>Slope</v>
      </c>
      <c r="G2036" t="str">
        <f t="shared" si="107"/>
        <v>North Dakota</v>
      </c>
      <c r="H2036">
        <v>727</v>
      </c>
      <c r="I2036">
        <v>727</v>
      </c>
      <c r="J2036">
        <v>728</v>
      </c>
      <c r="K2036">
        <v>725</v>
      </c>
      <c r="L2036">
        <v>761</v>
      </c>
      <c r="M2036">
        <v>759</v>
      </c>
      <c r="N2036">
        <v>766</v>
      </c>
      <c r="O2036">
        <v>764</v>
      </c>
      <c r="P2036" s="2">
        <v>763</v>
      </c>
      <c r="Q2036" s="10" t="s">
        <v>3276</v>
      </c>
    </row>
    <row r="2037" spans="1:20" x14ac:dyDescent="0.2">
      <c r="A2037" t="s">
        <v>6504</v>
      </c>
      <c r="B2037">
        <v>38089</v>
      </c>
      <c r="C2037">
        <v>50</v>
      </c>
      <c r="D2037" t="str">
        <f t="shared" si="105"/>
        <v>05000US38089</v>
      </c>
      <c r="E2037" t="s">
        <v>2058</v>
      </c>
      <c r="F2037" t="str">
        <f t="shared" si="106"/>
        <v>Stark</v>
      </c>
      <c r="G2037" t="str">
        <f t="shared" si="107"/>
        <v>North Dakota</v>
      </c>
      <c r="H2037">
        <v>24199</v>
      </c>
      <c r="I2037">
        <v>24199</v>
      </c>
      <c r="J2037">
        <v>24352</v>
      </c>
      <c r="K2037">
        <v>25171</v>
      </c>
      <c r="L2037">
        <v>26919</v>
      </c>
      <c r="M2037">
        <v>28406</v>
      </c>
      <c r="N2037">
        <v>30524</v>
      </c>
      <c r="O2037">
        <v>32139</v>
      </c>
      <c r="P2037" s="2">
        <v>31199</v>
      </c>
      <c r="Q2037" s="10" t="s">
        <v>3276</v>
      </c>
    </row>
    <row r="2038" spans="1:20" x14ac:dyDescent="0.2">
      <c r="A2038" t="s">
        <v>6505</v>
      </c>
      <c r="B2038">
        <v>38091</v>
      </c>
      <c r="C2038">
        <v>50</v>
      </c>
      <c r="D2038" t="str">
        <f t="shared" si="105"/>
        <v>05000US38091</v>
      </c>
      <c r="E2038" t="s">
        <v>2059</v>
      </c>
      <c r="F2038" t="str">
        <f t="shared" si="106"/>
        <v>Steele</v>
      </c>
      <c r="G2038" t="str">
        <f t="shared" si="107"/>
        <v>North Dakota</v>
      </c>
      <c r="H2038">
        <v>1975</v>
      </c>
      <c r="I2038">
        <v>1975</v>
      </c>
      <c r="J2038">
        <v>1976</v>
      </c>
      <c r="K2038">
        <v>2035</v>
      </c>
      <c r="L2038">
        <v>2000</v>
      </c>
      <c r="M2038">
        <v>1966</v>
      </c>
      <c r="N2038">
        <v>1955</v>
      </c>
      <c r="O2038">
        <v>1961</v>
      </c>
      <c r="P2038" s="2">
        <v>1962</v>
      </c>
      <c r="Q2038" s="1" t="s">
        <v>3272</v>
      </c>
    </row>
    <row r="2039" spans="1:20" x14ac:dyDescent="0.2">
      <c r="A2039" t="s">
        <v>6506</v>
      </c>
      <c r="B2039">
        <v>38093</v>
      </c>
      <c r="C2039">
        <v>50</v>
      </c>
      <c r="D2039" t="str">
        <f t="shared" si="105"/>
        <v>05000US38093</v>
      </c>
      <c r="E2039" t="s">
        <v>2060</v>
      </c>
      <c r="F2039" t="str">
        <f t="shared" si="106"/>
        <v>Stutsman</v>
      </c>
      <c r="G2039" t="str">
        <f t="shared" si="107"/>
        <v>North Dakota</v>
      </c>
      <c r="H2039">
        <v>21100</v>
      </c>
      <c r="I2039">
        <v>21100</v>
      </c>
      <c r="J2039">
        <v>21124</v>
      </c>
      <c r="K2039">
        <v>21014</v>
      </c>
      <c r="L2039">
        <v>20983</v>
      </c>
      <c r="M2039">
        <v>21132</v>
      </c>
      <c r="N2039">
        <v>21190</v>
      </c>
      <c r="O2039">
        <v>21108</v>
      </c>
      <c r="P2039" s="2">
        <v>21128</v>
      </c>
      <c r="Q2039" s="1" t="s">
        <v>3272</v>
      </c>
    </row>
    <row r="2040" spans="1:20" x14ac:dyDescent="0.2">
      <c r="A2040" t="s">
        <v>6507</v>
      </c>
      <c r="B2040">
        <v>38095</v>
      </c>
      <c r="C2040">
        <v>50</v>
      </c>
      <c r="D2040" t="str">
        <f t="shared" si="105"/>
        <v>05000US38095</v>
      </c>
      <c r="E2040" t="s">
        <v>2061</v>
      </c>
      <c r="F2040" t="str">
        <f t="shared" si="106"/>
        <v>Towner</v>
      </c>
      <c r="G2040" t="str">
        <f t="shared" si="107"/>
        <v>North Dakota</v>
      </c>
      <c r="H2040">
        <v>2246</v>
      </c>
      <c r="I2040">
        <v>2246</v>
      </c>
      <c r="J2040">
        <v>2234</v>
      </c>
      <c r="K2040">
        <v>2295</v>
      </c>
      <c r="L2040">
        <v>2326</v>
      </c>
      <c r="M2040">
        <v>2297</v>
      </c>
      <c r="N2040">
        <v>2305</v>
      </c>
      <c r="O2040">
        <v>2268</v>
      </c>
      <c r="P2040" s="2">
        <v>2263</v>
      </c>
      <c r="Q2040" s="1" t="s">
        <v>3272</v>
      </c>
    </row>
    <row r="2041" spans="1:20" x14ac:dyDescent="0.2">
      <c r="A2041" t="s">
        <v>6508</v>
      </c>
      <c r="B2041">
        <v>38097</v>
      </c>
      <c r="C2041">
        <v>50</v>
      </c>
      <c r="D2041" t="str">
        <f t="shared" si="105"/>
        <v>05000US38097</v>
      </c>
      <c r="E2041" t="s">
        <v>2062</v>
      </c>
      <c r="F2041" t="str">
        <f t="shared" si="106"/>
        <v>Traill</v>
      </c>
      <c r="G2041" t="str">
        <f t="shared" si="107"/>
        <v>North Dakota</v>
      </c>
      <c r="H2041">
        <v>8121</v>
      </c>
      <c r="I2041">
        <v>8121</v>
      </c>
      <c r="J2041">
        <v>8112</v>
      </c>
      <c r="K2041">
        <v>8055</v>
      </c>
      <c r="L2041">
        <v>8070</v>
      </c>
      <c r="M2041">
        <v>8200</v>
      </c>
      <c r="N2041">
        <v>8065</v>
      </c>
      <c r="O2041">
        <v>8011</v>
      </c>
      <c r="P2041" s="2">
        <v>8030</v>
      </c>
      <c r="Q2041" s="1" t="s">
        <v>3272</v>
      </c>
    </row>
    <row r="2042" spans="1:20" x14ac:dyDescent="0.2">
      <c r="A2042" t="s">
        <v>6509</v>
      </c>
      <c r="B2042">
        <v>38099</v>
      </c>
      <c r="C2042">
        <v>50</v>
      </c>
      <c r="D2042" t="str">
        <f t="shared" si="105"/>
        <v>05000US38099</v>
      </c>
      <c r="E2042" t="s">
        <v>2063</v>
      </c>
      <c r="F2042" t="str">
        <f t="shared" si="106"/>
        <v>Walsh</v>
      </c>
      <c r="G2042" t="str">
        <f t="shared" si="107"/>
        <v>North Dakota</v>
      </c>
      <c r="H2042">
        <v>11119</v>
      </c>
      <c r="I2042">
        <v>11119</v>
      </c>
      <c r="J2042">
        <v>11091</v>
      </c>
      <c r="K2042">
        <v>11034</v>
      </c>
      <c r="L2042">
        <v>11065</v>
      </c>
      <c r="M2042">
        <v>11114</v>
      </c>
      <c r="N2042">
        <v>10963</v>
      </c>
      <c r="O2042">
        <v>10927</v>
      </c>
      <c r="P2042" s="2">
        <v>10904</v>
      </c>
      <c r="Q2042" s="1" t="s">
        <v>3272</v>
      </c>
    </row>
    <row r="2043" spans="1:20" x14ac:dyDescent="0.2">
      <c r="A2043" t="s">
        <v>6510</v>
      </c>
      <c r="B2043">
        <v>38101</v>
      </c>
      <c r="C2043">
        <v>50</v>
      </c>
      <c r="D2043" t="str">
        <f t="shared" si="105"/>
        <v>05000US38101</v>
      </c>
      <c r="E2043" t="s">
        <v>2064</v>
      </c>
      <c r="F2043" t="str">
        <f t="shared" si="106"/>
        <v>Ward</v>
      </c>
      <c r="G2043" t="str">
        <f t="shared" si="107"/>
        <v>North Dakota</v>
      </c>
      <c r="H2043">
        <v>61675</v>
      </c>
      <c r="I2043">
        <v>61675</v>
      </c>
      <c r="J2043">
        <v>62114</v>
      </c>
      <c r="K2043">
        <v>64353</v>
      </c>
      <c r="L2043">
        <v>65554</v>
      </c>
      <c r="M2043">
        <v>68031</v>
      </c>
      <c r="N2043">
        <v>69595</v>
      </c>
      <c r="O2043">
        <v>71379</v>
      </c>
      <c r="P2043" s="2">
        <v>70210</v>
      </c>
      <c r="Q2043" s="10" t="s">
        <v>3276</v>
      </c>
    </row>
    <row r="2044" spans="1:20" x14ac:dyDescent="0.2">
      <c r="A2044" t="s">
        <v>6511</v>
      </c>
      <c r="B2044">
        <v>38103</v>
      </c>
      <c r="C2044">
        <v>50</v>
      </c>
      <c r="D2044" t="str">
        <f t="shared" si="105"/>
        <v>05000US38103</v>
      </c>
      <c r="E2044" t="s">
        <v>2065</v>
      </c>
      <c r="F2044" t="str">
        <f t="shared" si="106"/>
        <v>Wells</v>
      </c>
      <c r="G2044" t="str">
        <f t="shared" si="107"/>
        <v>North Dakota</v>
      </c>
      <c r="H2044">
        <v>4207</v>
      </c>
      <c r="I2044">
        <v>4207</v>
      </c>
      <c r="J2044">
        <v>4199</v>
      </c>
      <c r="K2044">
        <v>4219</v>
      </c>
      <c r="L2044">
        <v>4266</v>
      </c>
      <c r="M2044">
        <v>4190</v>
      </c>
      <c r="N2044">
        <v>4171</v>
      </c>
      <c r="O2044">
        <v>4160</v>
      </c>
      <c r="P2044" s="2">
        <v>4098</v>
      </c>
      <c r="Q2044" s="1" t="s">
        <v>3272</v>
      </c>
    </row>
    <row r="2045" spans="1:20" x14ac:dyDescent="0.2">
      <c r="A2045" t="s">
        <v>6512</v>
      </c>
      <c r="B2045">
        <v>38105</v>
      </c>
      <c r="C2045">
        <v>50</v>
      </c>
      <c r="D2045" t="str">
        <f t="shared" si="105"/>
        <v>05000US38105</v>
      </c>
      <c r="E2045" t="s">
        <v>2066</v>
      </c>
      <c r="F2045" t="str">
        <f t="shared" si="106"/>
        <v>Williams</v>
      </c>
      <c r="G2045" t="str">
        <f t="shared" si="107"/>
        <v>North Dakota</v>
      </c>
      <c r="H2045">
        <v>22398</v>
      </c>
      <c r="I2045">
        <v>22398</v>
      </c>
      <c r="J2045">
        <v>22586</v>
      </c>
      <c r="K2045">
        <v>24407</v>
      </c>
      <c r="L2045">
        <v>26741</v>
      </c>
      <c r="M2045">
        <v>29608</v>
      </c>
      <c r="N2045">
        <v>32143</v>
      </c>
      <c r="O2045">
        <v>35387</v>
      </c>
      <c r="P2045" s="2">
        <v>34337</v>
      </c>
      <c r="Q2045" s="10" t="s">
        <v>3276</v>
      </c>
    </row>
    <row r="2046" spans="1:20" x14ac:dyDescent="0.2">
      <c r="A2046" t="s">
        <v>6513</v>
      </c>
      <c r="B2046">
        <v>39001</v>
      </c>
      <c r="C2046">
        <v>50</v>
      </c>
      <c r="D2046" t="str">
        <f t="shared" si="105"/>
        <v>05000US39001</v>
      </c>
      <c r="E2046" t="s">
        <v>2067</v>
      </c>
      <c r="F2046" t="str">
        <f t="shared" si="106"/>
        <v>Adams</v>
      </c>
      <c r="G2046" t="str">
        <f t="shared" si="107"/>
        <v>Ohio</v>
      </c>
      <c r="H2046">
        <v>28550</v>
      </c>
      <c r="I2046">
        <v>28554</v>
      </c>
      <c r="J2046">
        <v>28562</v>
      </c>
      <c r="K2046">
        <v>28522</v>
      </c>
      <c r="L2046">
        <v>28358</v>
      </c>
      <c r="M2046">
        <v>28140</v>
      </c>
      <c r="N2046">
        <v>28135</v>
      </c>
      <c r="O2046">
        <v>28016</v>
      </c>
      <c r="P2046" s="2">
        <v>27907</v>
      </c>
      <c r="Q2046" s="10" t="s">
        <v>3304</v>
      </c>
      <c r="S2046" s="2"/>
      <c r="T2046" s="2"/>
    </row>
    <row r="2047" spans="1:20" x14ac:dyDescent="0.2">
      <c r="A2047" t="s">
        <v>6514</v>
      </c>
      <c r="B2047">
        <v>39003</v>
      </c>
      <c r="C2047">
        <v>50</v>
      </c>
      <c r="D2047" t="str">
        <f t="shared" si="105"/>
        <v>05000US39003</v>
      </c>
      <c r="E2047" t="s">
        <v>2068</v>
      </c>
      <c r="F2047" t="str">
        <f t="shared" si="106"/>
        <v>Allen</v>
      </c>
      <c r="G2047" t="str">
        <f t="shared" si="107"/>
        <v>Ohio</v>
      </c>
      <c r="H2047">
        <v>106331</v>
      </c>
      <c r="I2047">
        <v>106326</v>
      </c>
      <c r="J2047">
        <v>106395</v>
      </c>
      <c r="K2047">
        <v>105939</v>
      </c>
      <c r="L2047">
        <v>105295</v>
      </c>
      <c r="M2047">
        <v>105129</v>
      </c>
      <c r="N2047">
        <v>104944</v>
      </c>
      <c r="O2047">
        <v>104210</v>
      </c>
      <c r="P2047" s="2">
        <v>103742</v>
      </c>
      <c r="Q2047" s="10" t="s">
        <v>3305</v>
      </c>
      <c r="S2047" s="2"/>
      <c r="T2047" s="2"/>
    </row>
    <row r="2048" spans="1:20" x14ac:dyDescent="0.2">
      <c r="A2048" t="s">
        <v>6515</v>
      </c>
      <c r="B2048">
        <v>39005</v>
      </c>
      <c r="C2048">
        <v>50</v>
      </c>
      <c r="D2048" t="str">
        <f t="shared" si="105"/>
        <v>05000US39005</v>
      </c>
      <c r="E2048" t="s">
        <v>2069</v>
      </c>
      <c r="F2048" t="str">
        <f t="shared" si="106"/>
        <v>Ashland</v>
      </c>
      <c r="G2048" t="str">
        <f t="shared" si="107"/>
        <v>Ohio</v>
      </c>
      <c r="H2048">
        <v>53139</v>
      </c>
      <c r="I2048">
        <v>53139</v>
      </c>
      <c r="J2048">
        <v>53319</v>
      </c>
      <c r="K2048">
        <v>53261</v>
      </c>
      <c r="L2048">
        <v>53247</v>
      </c>
      <c r="M2048">
        <v>53193</v>
      </c>
      <c r="N2048">
        <v>53244</v>
      </c>
      <c r="O2048">
        <v>53380</v>
      </c>
      <c r="P2048" s="2">
        <v>53652</v>
      </c>
      <c r="Q2048" s="10" t="s">
        <v>3299</v>
      </c>
      <c r="S2048" s="2"/>
    </row>
    <row r="2049" spans="1:20" x14ac:dyDescent="0.2">
      <c r="A2049" t="s">
        <v>6516</v>
      </c>
      <c r="B2049">
        <v>39007</v>
      </c>
      <c r="C2049">
        <v>50</v>
      </c>
      <c r="D2049" t="str">
        <f t="shared" si="105"/>
        <v>05000US39007</v>
      </c>
      <c r="E2049" t="s">
        <v>2070</v>
      </c>
      <c r="F2049" t="str">
        <f t="shared" si="106"/>
        <v>Ashtabula</v>
      </c>
      <c r="G2049" t="str">
        <f t="shared" si="107"/>
        <v>Ohio</v>
      </c>
      <c r="H2049">
        <v>101497</v>
      </c>
      <c r="I2049">
        <v>101488</v>
      </c>
      <c r="J2049">
        <v>101394</v>
      </c>
      <c r="K2049">
        <v>101080</v>
      </c>
      <c r="L2049">
        <v>100251</v>
      </c>
      <c r="M2049">
        <v>99739</v>
      </c>
      <c r="N2049">
        <v>99112</v>
      </c>
      <c r="O2049">
        <v>98544</v>
      </c>
      <c r="P2049" s="2">
        <v>98231</v>
      </c>
      <c r="Q2049" s="10" t="s">
        <v>3274</v>
      </c>
      <c r="S2049" s="2"/>
    </row>
    <row r="2050" spans="1:20" x14ac:dyDescent="0.2">
      <c r="A2050" t="s">
        <v>6517</v>
      </c>
      <c r="B2050">
        <v>39009</v>
      </c>
      <c r="C2050">
        <v>50</v>
      </c>
      <c r="D2050" t="str">
        <f t="shared" si="105"/>
        <v>05000US39009</v>
      </c>
      <c r="E2050" t="s">
        <v>2071</v>
      </c>
      <c r="F2050" t="str">
        <f t="shared" si="106"/>
        <v>Athens</v>
      </c>
      <c r="G2050" t="str">
        <f t="shared" si="107"/>
        <v>Ohio</v>
      </c>
      <c r="H2050">
        <v>64757</v>
      </c>
      <c r="I2050">
        <v>64772</v>
      </c>
      <c r="J2050">
        <v>65221</v>
      </c>
      <c r="K2050">
        <v>65102</v>
      </c>
      <c r="L2050">
        <v>64605</v>
      </c>
      <c r="M2050">
        <v>64432</v>
      </c>
      <c r="N2050">
        <v>64592</v>
      </c>
      <c r="O2050">
        <v>65699</v>
      </c>
      <c r="P2050" s="2">
        <v>66186</v>
      </c>
      <c r="Q2050" s="10" t="s">
        <v>3299</v>
      </c>
    </row>
    <row r="2051" spans="1:20" x14ac:dyDescent="0.2">
      <c r="A2051" t="s">
        <v>6518</v>
      </c>
      <c r="B2051">
        <v>39011</v>
      </c>
      <c r="C2051">
        <v>50</v>
      </c>
      <c r="D2051" t="str">
        <f t="shared" ref="D2051:D2114" si="108">_xlfn.CONCAT("05000US",TEXT(B2051,"00000"))</f>
        <v>05000US39011</v>
      </c>
      <c r="E2051" t="s">
        <v>2072</v>
      </c>
      <c r="F2051" t="str">
        <f t="shared" si="106"/>
        <v>Auglaize</v>
      </c>
      <c r="G2051" t="str">
        <f t="shared" si="107"/>
        <v>Ohio</v>
      </c>
      <c r="H2051">
        <v>45949</v>
      </c>
      <c r="I2051">
        <v>45949</v>
      </c>
      <c r="J2051">
        <v>45932</v>
      </c>
      <c r="K2051">
        <v>45812</v>
      </c>
      <c r="L2051">
        <v>45869</v>
      </c>
      <c r="M2051">
        <v>45886</v>
      </c>
      <c r="N2051">
        <v>45860</v>
      </c>
      <c r="O2051">
        <v>45847</v>
      </c>
      <c r="P2051" s="2">
        <v>45894</v>
      </c>
      <c r="Q2051" s="10" t="s">
        <v>3305</v>
      </c>
    </row>
    <row r="2052" spans="1:20" x14ac:dyDescent="0.2">
      <c r="A2052" t="s">
        <v>6519</v>
      </c>
      <c r="B2052">
        <v>39013</v>
      </c>
      <c r="C2052">
        <v>50</v>
      </c>
      <c r="D2052" t="str">
        <f t="shared" si="108"/>
        <v>05000US39013</v>
      </c>
      <c r="E2052" t="s">
        <v>2073</v>
      </c>
      <c r="F2052" t="str">
        <f t="shared" ref="F2052:F2115" si="109">MID(MID(E2052,1,FIND(",",E2052)-1),1,FIND(" County",MID(E2052,1,FIND(",",E2052)-1))-1)</f>
        <v>Belmont</v>
      </c>
      <c r="G2052" t="str">
        <f t="shared" ref="G2052:G2115" si="110">MID(E2052,FIND(",",E2052)+2,9999)</f>
        <v>Ohio</v>
      </c>
      <c r="H2052">
        <v>70400</v>
      </c>
      <c r="I2052">
        <v>70402</v>
      </c>
      <c r="J2052">
        <v>70318</v>
      </c>
      <c r="K2052">
        <v>70055</v>
      </c>
      <c r="L2052">
        <v>69612</v>
      </c>
      <c r="M2052">
        <v>69494</v>
      </c>
      <c r="N2052">
        <v>69324</v>
      </c>
      <c r="O2052">
        <v>69039</v>
      </c>
      <c r="P2052" s="2">
        <v>68673</v>
      </c>
      <c r="Q2052" s="10" t="s">
        <v>3299</v>
      </c>
      <c r="S2052" s="3"/>
      <c r="T2052" s="2"/>
    </row>
    <row r="2053" spans="1:20" x14ac:dyDescent="0.2">
      <c r="A2053" t="s">
        <v>6520</v>
      </c>
      <c r="B2053">
        <v>39015</v>
      </c>
      <c r="C2053">
        <v>50</v>
      </c>
      <c r="D2053" t="str">
        <f t="shared" si="108"/>
        <v>05000US39015</v>
      </c>
      <c r="E2053" t="s">
        <v>2074</v>
      </c>
      <c r="F2053" t="str">
        <f t="shared" si="109"/>
        <v>Brown</v>
      </c>
      <c r="G2053" t="str">
        <f t="shared" si="110"/>
        <v>Ohio</v>
      </c>
      <c r="H2053">
        <v>44846</v>
      </c>
      <c r="I2053">
        <v>44843</v>
      </c>
      <c r="J2053">
        <v>44878</v>
      </c>
      <c r="K2053">
        <v>44661</v>
      </c>
      <c r="L2053">
        <v>44392</v>
      </c>
      <c r="M2053">
        <v>44240</v>
      </c>
      <c r="N2053">
        <v>44081</v>
      </c>
      <c r="O2053">
        <v>43825</v>
      </c>
      <c r="P2053" s="2">
        <v>43759</v>
      </c>
      <c r="Q2053" s="10" t="s">
        <v>3304</v>
      </c>
      <c r="S2053" s="3"/>
      <c r="T2053" s="2"/>
    </row>
    <row r="2054" spans="1:20" x14ac:dyDescent="0.2">
      <c r="A2054" t="s">
        <v>6521</v>
      </c>
      <c r="B2054">
        <v>39017</v>
      </c>
      <c r="C2054">
        <v>50</v>
      </c>
      <c r="D2054" t="str">
        <f t="shared" si="108"/>
        <v>05000US39017</v>
      </c>
      <c r="E2054" t="s">
        <v>2075</v>
      </c>
      <c r="F2054" t="str">
        <f t="shared" si="109"/>
        <v>Butler</v>
      </c>
      <c r="G2054" t="str">
        <f t="shared" si="110"/>
        <v>Ohio</v>
      </c>
      <c r="H2054">
        <v>368130</v>
      </c>
      <c r="I2054">
        <v>368135</v>
      </c>
      <c r="J2054">
        <v>369078</v>
      </c>
      <c r="K2054">
        <v>370199</v>
      </c>
      <c r="L2054">
        <v>370651</v>
      </c>
      <c r="M2054">
        <v>371092</v>
      </c>
      <c r="N2054">
        <v>373451</v>
      </c>
      <c r="O2054">
        <v>375459</v>
      </c>
      <c r="P2054" s="2">
        <v>377537</v>
      </c>
      <c r="Q2054" s="10" t="s">
        <v>3304</v>
      </c>
      <c r="S2054" s="3"/>
      <c r="T2054" s="2"/>
    </row>
    <row r="2055" spans="1:20" x14ac:dyDescent="0.2">
      <c r="A2055" t="s">
        <v>6522</v>
      </c>
      <c r="B2055">
        <v>39019</v>
      </c>
      <c r="C2055">
        <v>50</v>
      </c>
      <c r="D2055" t="str">
        <f t="shared" si="108"/>
        <v>05000US39019</v>
      </c>
      <c r="E2055" t="s">
        <v>2076</v>
      </c>
      <c r="F2055" t="str">
        <f t="shared" si="109"/>
        <v>Carroll</v>
      </c>
      <c r="G2055" t="str">
        <f t="shared" si="110"/>
        <v>Ohio</v>
      </c>
      <c r="H2055">
        <v>28836</v>
      </c>
      <c r="I2055">
        <v>28836</v>
      </c>
      <c r="J2055">
        <v>28825</v>
      </c>
      <c r="K2055">
        <v>28894</v>
      </c>
      <c r="L2055">
        <v>28587</v>
      </c>
      <c r="M2055">
        <v>28305</v>
      </c>
      <c r="N2055">
        <v>28188</v>
      </c>
      <c r="O2055">
        <v>27790</v>
      </c>
      <c r="P2055" s="2">
        <v>27669</v>
      </c>
      <c r="Q2055" s="10" t="s">
        <v>3299</v>
      </c>
      <c r="S2055" s="3"/>
      <c r="T2055" s="2"/>
    </row>
    <row r="2056" spans="1:20" x14ac:dyDescent="0.2">
      <c r="A2056" t="s">
        <v>6523</v>
      </c>
      <c r="B2056">
        <v>39021</v>
      </c>
      <c r="C2056">
        <v>50</v>
      </c>
      <c r="D2056" t="str">
        <f t="shared" si="108"/>
        <v>05000US39021</v>
      </c>
      <c r="E2056" t="s">
        <v>2077</v>
      </c>
      <c r="F2056" t="str">
        <f t="shared" si="109"/>
        <v>Champaign</v>
      </c>
      <c r="G2056" t="str">
        <f t="shared" si="110"/>
        <v>Ohio</v>
      </c>
      <c r="H2056">
        <v>40097</v>
      </c>
      <c r="I2056">
        <v>40097</v>
      </c>
      <c r="J2056">
        <v>40060</v>
      </c>
      <c r="K2056">
        <v>39873</v>
      </c>
      <c r="L2056">
        <v>39574</v>
      </c>
      <c r="M2056">
        <v>39463</v>
      </c>
      <c r="N2056">
        <v>39094</v>
      </c>
      <c r="O2056">
        <v>38998</v>
      </c>
      <c r="P2056" s="2">
        <v>38747</v>
      </c>
      <c r="Q2056" s="10" t="s">
        <v>3305</v>
      </c>
      <c r="S2056" s="3"/>
      <c r="T2056" s="2"/>
    </row>
    <row r="2057" spans="1:20" x14ac:dyDescent="0.2">
      <c r="A2057" t="s">
        <v>6524</v>
      </c>
      <c r="B2057">
        <v>39023</v>
      </c>
      <c r="C2057">
        <v>50</v>
      </c>
      <c r="D2057" t="str">
        <f t="shared" si="108"/>
        <v>05000US39023</v>
      </c>
      <c r="E2057" t="s">
        <v>2078</v>
      </c>
      <c r="F2057" t="str">
        <f t="shared" si="109"/>
        <v>Clark</v>
      </c>
      <c r="G2057" t="str">
        <f t="shared" si="110"/>
        <v>Ohio</v>
      </c>
      <c r="H2057">
        <v>138333</v>
      </c>
      <c r="I2057">
        <v>138333</v>
      </c>
      <c r="J2057">
        <v>138245</v>
      </c>
      <c r="K2057">
        <v>137754</v>
      </c>
      <c r="L2057">
        <v>137172</v>
      </c>
      <c r="M2057">
        <v>136689</v>
      </c>
      <c r="N2057">
        <v>136412</v>
      </c>
      <c r="O2057">
        <v>135815</v>
      </c>
      <c r="P2057" s="2">
        <v>134786</v>
      </c>
      <c r="Q2057" s="10" t="s">
        <v>3305</v>
      </c>
    </row>
    <row r="2058" spans="1:20" x14ac:dyDescent="0.2">
      <c r="A2058" t="s">
        <v>6525</v>
      </c>
      <c r="B2058">
        <v>39025</v>
      </c>
      <c r="C2058">
        <v>50</v>
      </c>
      <c r="D2058" t="str">
        <f t="shared" si="108"/>
        <v>05000US39025</v>
      </c>
      <c r="E2058" t="s">
        <v>2079</v>
      </c>
      <c r="F2058" t="str">
        <f t="shared" si="109"/>
        <v>Clermont</v>
      </c>
      <c r="G2058" t="str">
        <f t="shared" si="110"/>
        <v>Ohio</v>
      </c>
      <c r="H2058">
        <v>197363</v>
      </c>
      <c r="I2058">
        <v>197363</v>
      </c>
      <c r="J2058">
        <v>197708</v>
      </c>
      <c r="K2058">
        <v>198566</v>
      </c>
      <c r="L2058">
        <v>199195</v>
      </c>
      <c r="M2058">
        <v>200158</v>
      </c>
      <c r="N2058">
        <v>201295</v>
      </c>
      <c r="O2058">
        <v>201791</v>
      </c>
      <c r="P2058" s="2">
        <v>203022</v>
      </c>
      <c r="Q2058" s="10" t="s">
        <v>3304</v>
      </c>
    </row>
    <row r="2059" spans="1:20" x14ac:dyDescent="0.2">
      <c r="A2059" t="s">
        <v>6526</v>
      </c>
      <c r="B2059">
        <v>39027</v>
      </c>
      <c r="C2059">
        <v>50</v>
      </c>
      <c r="D2059" t="str">
        <f t="shared" si="108"/>
        <v>05000US39027</v>
      </c>
      <c r="E2059" t="s">
        <v>2080</v>
      </c>
      <c r="F2059" t="str">
        <f t="shared" si="109"/>
        <v>Clinton</v>
      </c>
      <c r="G2059" t="str">
        <f t="shared" si="110"/>
        <v>Ohio</v>
      </c>
      <c r="H2059">
        <v>42040</v>
      </c>
      <c r="I2059">
        <v>42037</v>
      </c>
      <c r="J2059">
        <v>41903</v>
      </c>
      <c r="K2059">
        <v>41912</v>
      </c>
      <c r="L2059">
        <v>41828</v>
      </c>
      <c r="M2059">
        <v>41868</v>
      </c>
      <c r="N2059">
        <v>41819</v>
      </c>
      <c r="O2059">
        <v>41852</v>
      </c>
      <c r="P2059" s="2">
        <v>41902</v>
      </c>
      <c r="Q2059" s="10" t="s">
        <v>3304</v>
      </c>
    </row>
    <row r="2060" spans="1:20" x14ac:dyDescent="0.2">
      <c r="A2060" t="s">
        <v>6527</v>
      </c>
      <c r="B2060">
        <v>39029</v>
      </c>
      <c r="C2060">
        <v>50</v>
      </c>
      <c r="D2060" t="str">
        <f t="shared" si="108"/>
        <v>05000US39029</v>
      </c>
      <c r="E2060" t="s">
        <v>2081</v>
      </c>
      <c r="F2060" t="str">
        <f t="shared" si="109"/>
        <v>Columbiana</v>
      </c>
      <c r="G2060" t="str">
        <f t="shared" si="110"/>
        <v>Ohio</v>
      </c>
      <c r="H2060">
        <v>107841</v>
      </c>
      <c r="I2060">
        <v>107841</v>
      </c>
      <c r="J2060">
        <v>107858</v>
      </c>
      <c r="K2060">
        <v>107238</v>
      </c>
      <c r="L2060">
        <v>106417</v>
      </c>
      <c r="M2060">
        <v>105801</v>
      </c>
      <c r="N2060">
        <v>105563</v>
      </c>
      <c r="O2060">
        <v>104683</v>
      </c>
      <c r="P2060" s="2">
        <v>103685</v>
      </c>
      <c r="Q2060" s="10" t="s">
        <v>3299</v>
      </c>
    </row>
    <row r="2061" spans="1:20" x14ac:dyDescent="0.2">
      <c r="A2061" t="s">
        <v>6528</v>
      </c>
      <c r="B2061">
        <v>39031</v>
      </c>
      <c r="C2061">
        <v>50</v>
      </c>
      <c r="D2061" t="str">
        <f t="shared" si="108"/>
        <v>05000US39031</v>
      </c>
      <c r="E2061" t="s">
        <v>2082</v>
      </c>
      <c r="F2061" t="str">
        <f t="shared" si="109"/>
        <v>Coshocton</v>
      </c>
      <c r="G2061" t="str">
        <f t="shared" si="110"/>
        <v>Ohio</v>
      </c>
      <c r="H2061">
        <v>36901</v>
      </c>
      <c r="I2061">
        <v>36898</v>
      </c>
      <c r="J2061">
        <v>36927</v>
      </c>
      <c r="K2061">
        <v>36909</v>
      </c>
      <c r="L2061">
        <v>36818</v>
      </c>
      <c r="M2061">
        <v>36750</v>
      </c>
      <c r="N2061">
        <v>36568</v>
      </c>
      <c r="O2061">
        <v>36587</v>
      </c>
      <c r="P2061" s="2">
        <v>36602</v>
      </c>
      <c r="Q2061" s="10" t="s">
        <v>3299</v>
      </c>
    </row>
    <row r="2062" spans="1:20" x14ac:dyDescent="0.2">
      <c r="A2062" t="s">
        <v>6529</v>
      </c>
      <c r="B2062">
        <v>39033</v>
      </c>
      <c r="C2062">
        <v>50</v>
      </c>
      <c r="D2062" t="str">
        <f t="shared" si="108"/>
        <v>05000US39033</v>
      </c>
      <c r="E2062" t="s">
        <v>2083</v>
      </c>
      <c r="F2062" t="str">
        <f t="shared" si="109"/>
        <v>Crawford</v>
      </c>
      <c r="G2062" t="str">
        <f t="shared" si="110"/>
        <v>Ohio</v>
      </c>
      <c r="H2062">
        <v>43784</v>
      </c>
      <c r="I2062">
        <v>43785</v>
      </c>
      <c r="J2062">
        <v>43770</v>
      </c>
      <c r="K2062">
        <v>43303</v>
      </c>
      <c r="L2062">
        <v>42828</v>
      </c>
      <c r="M2062">
        <v>42744</v>
      </c>
      <c r="N2062">
        <v>42441</v>
      </c>
      <c r="O2062">
        <v>42330</v>
      </c>
      <c r="P2062" s="2">
        <v>42083</v>
      </c>
      <c r="Q2062" s="10" t="s">
        <v>3274</v>
      </c>
    </row>
    <row r="2063" spans="1:20" x14ac:dyDescent="0.2">
      <c r="A2063" t="s">
        <v>6530</v>
      </c>
      <c r="B2063">
        <v>39035</v>
      </c>
      <c r="C2063">
        <v>50</v>
      </c>
      <c r="D2063" t="str">
        <f t="shared" si="108"/>
        <v>05000US39035</v>
      </c>
      <c r="E2063" t="s">
        <v>2084</v>
      </c>
      <c r="F2063" t="str">
        <f t="shared" si="109"/>
        <v>Cuyahoga</v>
      </c>
      <c r="G2063" t="str">
        <f t="shared" si="110"/>
        <v>Ohio</v>
      </c>
      <c r="H2063">
        <v>1280122</v>
      </c>
      <c r="I2063">
        <v>1280109</v>
      </c>
      <c r="J2063">
        <v>1278326</v>
      </c>
      <c r="K2063">
        <v>1269895</v>
      </c>
      <c r="L2063">
        <v>1265611</v>
      </c>
      <c r="M2063">
        <v>1263334</v>
      </c>
      <c r="N2063">
        <v>1260226</v>
      </c>
      <c r="O2063">
        <v>1255025</v>
      </c>
      <c r="P2063" s="2">
        <v>1249352</v>
      </c>
      <c r="Q2063" s="10" t="s">
        <v>3274</v>
      </c>
    </row>
    <row r="2064" spans="1:20" x14ac:dyDescent="0.2">
      <c r="A2064" t="s">
        <v>6531</v>
      </c>
      <c r="B2064">
        <v>39037</v>
      </c>
      <c r="C2064">
        <v>50</v>
      </c>
      <c r="D2064" t="str">
        <f t="shared" si="108"/>
        <v>05000US39037</v>
      </c>
      <c r="E2064" t="s">
        <v>2085</v>
      </c>
      <c r="F2064" t="str">
        <f t="shared" si="109"/>
        <v>Darke</v>
      </c>
      <c r="G2064" t="str">
        <f t="shared" si="110"/>
        <v>Ohio</v>
      </c>
      <c r="H2064">
        <v>52959</v>
      </c>
      <c r="I2064">
        <v>52959</v>
      </c>
      <c r="J2064">
        <v>52962</v>
      </c>
      <c r="K2064">
        <v>52666</v>
      </c>
      <c r="L2064">
        <v>52496</v>
      </c>
      <c r="M2064">
        <v>52330</v>
      </c>
      <c r="N2064">
        <v>52221</v>
      </c>
      <c r="O2064">
        <v>52100</v>
      </c>
      <c r="P2064" s="2">
        <v>51778</v>
      </c>
      <c r="Q2064" s="10" t="s">
        <v>3305</v>
      </c>
    </row>
    <row r="2065" spans="1:19" x14ac:dyDescent="0.2">
      <c r="A2065" t="s">
        <v>6532</v>
      </c>
      <c r="B2065">
        <v>39039</v>
      </c>
      <c r="C2065">
        <v>50</v>
      </c>
      <c r="D2065" t="str">
        <f t="shared" si="108"/>
        <v>05000US39039</v>
      </c>
      <c r="E2065" t="s">
        <v>2086</v>
      </c>
      <c r="F2065" t="str">
        <f t="shared" si="109"/>
        <v>Defiance</v>
      </c>
      <c r="G2065" t="str">
        <f t="shared" si="110"/>
        <v>Ohio</v>
      </c>
      <c r="H2065">
        <v>39037</v>
      </c>
      <c r="I2065">
        <v>39027</v>
      </c>
      <c r="J2065">
        <v>39103</v>
      </c>
      <c r="K2065">
        <v>39029</v>
      </c>
      <c r="L2065">
        <v>38829</v>
      </c>
      <c r="M2065">
        <v>38559</v>
      </c>
      <c r="N2065">
        <v>38545</v>
      </c>
      <c r="O2065">
        <v>38349</v>
      </c>
      <c r="P2065" s="2">
        <v>38158</v>
      </c>
      <c r="Q2065" s="10" t="s">
        <v>3305</v>
      </c>
    </row>
    <row r="2066" spans="1:19" x14ac:dyDescent="0.2">
      <c r="A2066" t="s">
        <v>6533</v>
      </c>
      <c r="B2066">
        <v>39041</v>
      </c>
      <c r="C2066">
        <v>50</v>
      </c>
      <c r="D2066" t="str">
        <f t="shared" si="108"/>
        <v>05000US39041</v>
      </c>
      <c r="E2066" t="s">
        <v>2087</v>
      </c>
      <c r="F2066" t="str">
        <f t="shared" si="109"/>
        <v>Delaware</v>
      </c>
      <c r="G2066" t="str">
        <f t="shared" si="110"/>
        <v>Ohio</v>
      </c>
      <c r="H2066">
        <v>174214</v>
      </c>
      <c r="I2066">
        <v>174189</v>
      </c>
      <c r="J2066">
        <v>175148</v>
      </c>
      <c r="K2066">
        <v>178526</v>
      </c>
      <c r="L2066">
        <v>181128</v>
      </c>
      <c r="M2066">
        <v>185225</v>
      </c>
      <c r="N2066">
        <v>189282</v>
      </c>
      <c r="O2066">
        <v>192884</v>
      </c>
      <c r="P2066" s="2">
        <v>196463</v>
      </c>
      <c r="Q2066" s="10" t="s">
        <v>3305</v>
      </c>
    </row>
    <row r="2067" spans="1:19" x14ac:dyDescent="0.2">
      <c r="A2067" t="s">
        <v>6534</v>
      </c>
      <c r="B2067">
        <v>39043</v>
      </c>
      <c r="C2067">
        <v>50</v>
      </c>
      <c r="D2067" t="str">
        <f t="shared" si="108"/>
        <v>05000US39043</v>
      </c>
      <c r="E2067" t="s">
        <v>2088</v>
      </c>
      <c r="F2067" t="str">
        <f t="shared" si="109"/>
        <v>Erie</v>
      </c>
      <c r="G2067" t="str">
        <f t="shared" si="110"/>
        <v>Ohio</v>
      </c>
      <c r="H2067">
        <v>77079</v>
      </c>
      <c r="I2067">
        <v>77079</v>
      </c>
      <c r="J2067">
        <v>77036</v>
      </c>
      <c r="K2067">
        <v>76664</v>
      </c>
      <c r="L2067">
        <v>76455</v>
      </c>
      <c r="M2067">
        <v>76132</v>
      </c>
      <c r="N2067">
        <v>75876</v>
      </c>
      <c r="O2067">
        <v>75471</v>
      </c>
      <c r="P2067" s="2">
        <v>75107</v>
      </c>
      <c r="Q2067" s="10" t="s">
        <v>3274</v>
      </c>
    </row>
    <row r="2068" spans="1:19" x14ac:dyDescent="0.2">
      <c r="A2068" t="s">
        <v>6535</v>
      </c>
      <c r="B2068">
        <v>39045</v>
      </c>
      <c r="C2068">
        <v>50</v>
      </c>
      <c r="D2068" t="str">
        <f t="shared" si="108"/>
        <v>05000US39045</v>
      </c>
      <c r="E2068" t="s">
        <v>2089</v>
      </c>
      <c r="F2068" t="str">
        <f t="shared" si="109"/>
        <v>Fairfield</v>
      </c>
      <c r="G2068" t="str">
        <f t="shared" si="110"/>
        <v>Ohio</v>
      </c>
      <c r="H2068">
        <v>146156</v>
      </c>
      <c r="I2068">
        <v>146177</v>
      </c>
      <c r="J2068">
        <v>146408</v>
      </c>
      <c r="K2068">
        <v>147328</v>
      </c>
      <c r="L2068">
        <v>147500</v>
      </c>
      <c r="M2068">
        <v>148900</v>
      </c>
      <c r="N2068">
        <v>150492</v>
      </c>
      <c r="O2068">
        <v>151326</v>
      </c>
      <c r="P2068" s="2">
        <v>152597</v>
      </c>
      <c r="Q2068" s="10" t="s">
        <v>3299</v>
      </c>
    </row>
    <row r="2069" spans="1:19" x14ac:dyDescent="0.2">
      <c r="A2069" t="s">
        <v>6536</v>
      </c>
      <c r="B2069">
        <v>39047</v>
      </c>
      <c r="C2069">
        <v>50</v>
      </c>
      <c r="D2069" t="str">
        <f t="shared" si="108"/>
        <v>05000US39047</v>
      </c>
      <c r="E2069" t="s">
        <v>2090</v>
      </c>
      <c r="F2069" t="str">
        <f t="shared" si="109"/>
        <v>Fayette</v>
      </c>
      <c r="G2069" t="str">
        <f t="shared" si="110"/>
        <v>Ohio</v>
      </c>
      <c r="H2069">
        <v>29030</v>
      </c>
      <c r="I2069">
        <v>29028</v>
      </c>
      <c r="J2069">
        <v>29013</v>
      </c>
      <c r="K2069">
        <v>28908</v>
      </c>
      <c r="L2069">
        <v>28838</v>
      </c>
      <c r="M2069">
        <v>28754</v>
      </c>
      <c r="N2069">
        <v>28683</v>
      </c>
      <c r="O2069">
        <v>28646</v>
      </c>
      <c r="P2069" s="2">
        <v>28676</v>
      </c>
      <c r="Q2069" s="10" t="s">
        <v>3305</v>
      </c>
    </row>
    <row r="2070" spans="1:19" x14ac:dyDescent="0.2">
      <c r="A2070" t="s">
        <v>6537</v>
      </c>
      <c r="B2070">
        <v>39049</v>
      </c>
      <c r="C2070">
        <v>50</v>
      </c>
      <c r="D2070" t="str">
        <f t="shared" si="108"/>
        <v>05000US39049</v>
      </c>
      <c r="E2070" t="s">
        <v>2091</v>
      </c>
      <c r="F2070" t="str">
        <f t="shared" si="109"/>
        <v>Franklin</v>
      </c>
      <c r="G2070" t="str">
        <f t="shared" si="110"/>
        <v>Ohio</v>
      </c>
      <c r="H2070">
        <v>1163414</v>
      </c>
      <c r="I2070">
        <v>1163529</v>
      </c>
      <c r="J2070">
        <v>1166371</v>
      </c>
      <c r="K2070">
        <v>1180021</v>
      </c>
      <c r="L2070">
        <v>1197640</v>
      </c>
      <c r="M2070">
        <v>1214774</v>
      </c>
      <c r="N2070">
        <v>1233388</v>
      </c>
      <c r="O2070">
        <v>1250269</v>
      </c>
      <c r="P2070" s="2">
        <v>1264518</v>
      </c>
      <c r="Q2070" s="10" t="s">
        <v>3305</v>
      </c>
    </row>
    <row r="2071" spans="1:19" x14ac:dyDescent="0.2">
      <c r="A2071" t="s">
        <v>6538</v>
      </c>
      <c r="B2071">
        <v>39051</v>
      </c>
      <c r="C2071">
        <v>50</v>
      </c>
      <c r="D2071" t="str">
        <f t="shared" si="108"/>
        <v>05000US39051</v>
      </c>
      <c r="E2071" t="s">
        <v>2092</v>
      </c>
      <c r="F2071" t="str">
        <f t="shared" si="109"/>
        <v>Fulton</v>
      </c>
      <c r="G2071" t="str">
        <f t="shared" si="110"/>
        <v>Ohio</v>
      </c>
      <c r="H2071">
        <v>42698</v>
      </c>
      <c r="I2071">
        <v>42698</v>
      </c>
      <c r="J2071">
        <v>42614</v>
      </c>
      <c r="K2071">
        <v>42467</v>
      </c>
      <c r="L2071">
        <v>42452</v>
      </c>
      <c r="M2071">
        <v>42326</v>
      </c>
      <c r="N2071">
        <v>42560</v>
      </c>
      <c r="O2071">
        <v>42477</v>
      </c>
      <c r="P2071" s="2">
        <v>42514</v>
      </c>
      <c r="Q2071" s="10" t="s">
        <v>3305</v>
      </c>
    </row>
    <row r="2072" spans="1:19" x14ac:dyDescent="0.2">
      <c r="A2072" t="s">
        <v>6539</v>
      </c>
      <c r="B2072">
        <v>39053</v>
      </c>
      <c r="C2072">
        <v>50</v>
      </c>
      <c r="D2072" t="str">
        <f t="shared" si="108"/>
        <v>05000US39053</v>
      </c>
      <c r="E2072" t="s">
        <v>2093</v>
      </c>
      <c r="F2072" t="str">
        <f t="shared" si="109"/>
        <v>Gallia</v>
      </c>
      <c r="G2072" t="str">
        <f t="shared" si="110"/>
        <v>Ohio</v>
      </c>
      <c r="H2072">
        <v>30934</v>
      </c>
      <c r="I2072">
        <v>30946</v>
      </c>
      <c r="J2072">
        <v>31093</v>
      </c>
      <c r="K2072">
        <v>31002</v>
      </c>
      <c r="L2072">
        <v>30843</v>
      </c>
      <c r="M2072">
        <v>30569</v>
      </c>
      <c r="N2072">
        <v>30345</v>
      </c>
      <c r="O2072">
        <v>30110</v>
      </c>
      <c r="P2072" s="2">
        <v>30015</v>
      </c>
      <c r="Q2072" s="10" t="s">
        <v>3299</v>
      </c>
    </row>
    <row r="2073" spans="1:19" x14ac:dyDescent="0.2">
      <c r="A2073" t="s">
        <v>6540</v>
      </c>
      <c r="B2073">
        <v>39055</v>
      </c>
      <c r="C2073">
        <v>50</v>
      </c>
      <c r="D2073" t="str">
        <f t="shared" si="108"/>
        <v>05000US39055</v>
      </c>
      <c r="E2073" t="s">
        <v>2094</v>
      </c>
      <c r="F2073" t="str">
        <f t="shared" si="109"/>
        <v>Geauga</v>
      </c>
      <c r="G2073" t="str">
        <f t="shared" si="110"/>
        <v>Ohio</v>
      </c>
      <c r="H2073">
        <v>93389</v>
      </c>
      <c r="I2073">
        <v>93410</v>
      </c>
      <c r="J2073">
        <v>93416</v>
      </c>
      <c r="K2073">
        <v>93395</v>
      </c>
      <c r="L2073">
        <v>93862</v>
      </c>
      <c r="M2073">
        <v>93960</v>
      </c>
      <c r="N2073">
        <v>94123</v>
      </c>
      <c r="O2073">
        <v>94095</v>
      </c>
      <c r="P2073" s="2">
        <v>94060</v>
      </c>
      <c r="Q2073" s="10" t="s">
        <v>3305</v>
      </c>
    </row>
    <row r="2074" spans="1:19" x14ac:dyDescent="0.2">
      <c r="A2074" t="s">
        <v>6541</v>
      </c>
      <c r="B2074">
        <v>39057</v>
      </c>
      <c r="C2074">
        <v>50</v>
      </c>
      <c r="D2074" t="str">
        <f t="shared" si="108"/>
        <v>05000US39057</v>
      </c>
      <c r="E2074" t="s">
        <v>2095</v>
      </c>
      <c r="F2074" t="str">
        <f t="shared" si="109"/>
        <v>Greene</v>
      </c>
      <c r="G2074" t="str">
        <f t="shared" si="110"/>
        <v>Ohio</v>
      </c>
      <c r="H2074">
        <v>161573</v>
      </c>
      <c r="I2074">
        <v>161577</v>
      </c>
      <c r="J2074">
        <v>161612</v>
      </c>
      <c r="K2074">
        <v>163595</v>
      </c>
      <c r="L2074">
        <v>164421</v>
      </c>
      <c r="M2074">
        <v>163805</v>
      </c>
      <c r="N2074">
        <v>164599</v>
      </c>
      <c r="O2074">
        <v>164036</v>
      </c>
      <c r="P2074" s="2">
        <v>164765</v>
      </c>
      <c r="Q2074" s="10" t="s">
        <v>3305</v>
      </c>
    </row>
    <row r="2075" spans="1:19" x14ac:dyDescent="0.2">
      <c r="A2075" t="s">
        <v>6542</v>
      </c>
      <c r="B2075">
        <v>39059</v>
      </c>
      <c r="C2075">
        <v>50</v>
      </c>
      <c r="D2075" t="str">
        <f t="shared" si="108"/>
        <v>05000US39059</v>
      </c>
      <c r="E2075" t="s">
        <v>2096</v>
      </c>
      <c r="F2075" t="str">
        <f t="shared" si="109"/>
        <v>Guernsey</v>
      </c>
      <c r="G2075" t="str">
        <f t="shared" si="110"/>
        <v>Ohio</v>
      </c>
      <c r="H2075">
        <v>40087</v>
      </c>
      <c r="I2075">
        <v>40091</v>
      </c>
      <c r="J2075">
        <v>40117</v>
      </c>
      <c r="K2075">
        <v>39862</v>
      </c>
      <c r="L2075">
        <v>39836</v>
      </c>
      <c r="M2075">
        <v>39627</v>
      </c>
      <c r="N2075">
        <v>39594</v>
      </c>
      <c r="O2075">
        <v>39269</v>
      </c>
      <c r="P2075" s="2">
        <v>39063</v>
      </c>
      <c r="Q2075" s="10" t="s">
        <v>3299</v>
      </c>
    </row>
    <row r="2076" spans="1:19" x14ac:dyDescent="0.2">
      <c r="A2076" t="s">
        <v>6543</v>
      </c>
      <c r="B2076">
        <v>39061</v>
      </c>
      <c r="C2076">
        <v>50</v>
      </c>
      <c r="D2076" t="str">
        <f t="shared" si="108"/>
        <v>05000US39061</v>
      </c>
      <c r="E2076" t="s">
        <v>2097</v>
      </c>
      <c r="F2076" t="str">
        <f t="shared" si="109"/>
        <v>Hamilton</v>
      </c>
      <c r="G2076" t="str">
        <f t="shared" si="110"/>
        <v>Ohio</v>
      </c>
      <c r="H2076">
        <v>802374</v>
      </c>
      <c r="I2076">
        <v>802368</v>
      </c>
      <c r="J2076">
        <v>802284</v>
      </c>
      <c r="K2076">
        <v>800621</v>
      </c>
      <c r="L2076">
        <v>802326</v>
      </c>
      <c r="M2076">
        <v>804172</v>
      </c>
      <c r="N2076">
        <v>806480</v>
      </c>
      <c r="O2076">
        <v>807748</v>
      </c>
      <c r="P2076" s="2">
        <v>809099</v>
      </c>
      <c r="Q2076" s="10" t="s">
        <v>3304</v>
      </c>
    </row>
    <row r="2077" spans="1:19" x14ac:dyDescent="0.2">
      <c r="A2077" t="s">
        <v>6544</v>
      </c>
      <c r="B2077">
        <v>39063</v>
      </c>
      <c r="C2077">
        <v>50</v>
      </c>
      <c r="D2077" t="str">
        <f t="shared" si="108"/>
        <v>05000US39063</v>
      </c>
      <c r="E2077" t="s">
        <v>2098</v>
      </c>
      <c r="F2077" t="str">
        <f t="shared" si="109"/>
        <v>Hancock</v>
      </c>
      <c r="G2077" t="str">
        <f t="shared" si="110"/>
        <v>Ohio</v>
      </c>
      <c r="H2077">
        <v>74782</v>
      </c>
      <c r="I2077">
        <v>74789</v>
      </c>
      <c r="J2077">
        <v>74687</v>
      </c>
      <c r="K2077">
        <v>75062</v>
      </c>
      <c r="L2077">
        <v>75638</v>
      </c>
      <c r="M2077">
        <v>75738</v>
      </c>
      <c r="N2077">
        <v>75380</v>
      </c>
      <c r="O2077">
        <v>75734</v>
      </c>
      <c r="P2077" s="2">
        <v>75872</v>
      </c>
      <c r="Q2077" s="10" t="s">
        <v>3274</v>
      </c>
    </row>
    <row r="2078" spans="1:19" x14ac:dyDescent="0.2">
      <c r="A2078" t="s">
        <v>6545</v>
      </c>
      <c r="B2078">
        <v>39065</v>
      </c>
      <c r="C2078">
        <v>50</v>
      </c>
      <c r="D2078" t="str">
        <f t="shared" si="108"/>
        <v>05000US39065</v>
      </c>
      <c r="E2078" t="s">
        <v>2099</v>
      </c>
      <c r="F2078" t="str">
        <f t="shared" si="109"/>
        <v>Hardin</v>
      </c>
      <c r="G2078" t="str">
        <f t="shared" si="110"/>
        <v>Ohio</v>
      </c>
      <c r="H2078">
        <v>32058</v>
      </c>
      <c r="I2078">
        <v>32060</v>
      </c>
      <c r="J2078">
        <v>32101</v>
      </c>
      <c r="K2078">
        <v>31815</v>
      </c>
      <c r="L2078">
        <v>31639</v>
      </c>
      <c r="M2078">
        <v>31740</v>
      </c>
      <c r="N2078">
        <v>31776</v>
      </c>
      <c r="O2078">
        <v>31632</v>
      </c>
      <c r="P2078" s="2">
        <v>31474</v>
      </c>
      <c r="Q2078" s="10" t="s">
        <v>3305</v>
      </c>
      <c r="S2078" s="2"/>
    </row>
    <row r="2079" spans="1:19" x14ac:dyDescent="0.2">
      <c r="A2079" t="s">
        <v>6546</v>
      </c>
      <c r="B2079">
        <v>39067</v>
      </c>
      <c r="C2079">
        <v>50</v>
      </c>
      <c r="D2079" t="str">
        <f t="shared" si="108"/>
        <v>05000US39067</v>
      </c>
      <c r="E2079" t="s">
        <v>2100</v>
      </c>
      <c r="F2079" t="str">
        <f t="shared" si="109"/>
        <v>Harrison</v>
      </c>
      <c r="G2079" t="str">
        <f t="shared" si="110"/>
        <v>Ohio</v>
      </c>
      <c r="H2079">
        <v>15864</v>
      </c>
      <c r="I2079">
        <v>15862</v>
      </c>
      <c r="J2079">
        <v>15846</v>
      </c>
      <c r="K2079">
        <v>15800</v>
      </c>
      <c r="L2079">
        <v>15703</v>
      </c>
      <c r="M2079">
        <v>15625</v>
      </c>
      <c r="N2079">
        <v>15546</v>
      </c>
      <c r="O2079">
        <v>15424</v>
      </c>
      <c r="P2079" s="2">
        <v>15307</v>
      </c>
      <c r="Q2079" s="10" t="s">
        <v>3299</v>
      </c>
      <c r="S2079" s="2"/>
    </row>
    <row r="2080" spans="1:19" x14ac:dyDescent="0.2">
      <c r="A2080" t="s">
        <v>6547</v>
      </c>
      <c r="B2080">
        <v>39069</v>
      </c>
      <c r="C2080">
        <v>50</v>
      </c>
      <c r="D2080" t="str">
        <f t="shared" si="108"/>
        <v>05000US39069</v>
      </c>
      <c r="E2080" t="s">
        <v>2101</v>
      </c>
      <c r="F2080" t="str">
        <f t="shared" si="109"/>
        <v>Henry</v>
      </c>
      <c r="G2080" t="str">
        <f t="shared" si="110"/>
        <v>Ohio</v>
      </c>
      <c r="H2080">
        <v>28215</v>
      </c>
      <c r="I2080">
        <v>28215</v>
      </c>
      <c r="J2080">
        <v>28116</v>
      </c>
      <c r="K2080">
        <v>28227</v>
      </c>
      <c r="L2080">
        <v>28074</v>
      </c>
      <c r="M2080">
        <v>28077</v>
      </c>
      <c r="N2080">
        <v>27887</v>
      </c>
      <c r="O2080">
        <v>27783</v>
      </c>
      <c r="P2080" s="2">
        <v>27629</v>
      </c>
      <c r="Q2080" s="10" t="s">
        <v>3305</v>
      </c>
      <c r="S2080" s="2"/>
    </row>
    <row r="2081" spans="1:20" x14ac:dyDescent="0.2">
      <c r="A2081" t="s">
        <v>6548</v>
      </c>
      <c r="B2081">
        <v>39071</v>
      </c>
      <c r="C2081">
        <v>50</v>
      </c>
      <c r="D2081" t="str">
        <f t="shared" si="108"/>
        <v>05000US39071</v>
      </c>
      <c r="E2081" t="s">
        <v>2102</v>
      </c>
      <c r="F2081" t="str">
        <f t="shared" si="109"/>
        <v>Highland</v>
      </c>
      <c r="G2081" t="str">
        <f t="shared" si="110"/>
        <v>Ohio</v>
      </c>
      <c r="H2081">
        <v>43589</v>
      </c>
      <c r="I2081">
        <v>43600</v>
      </c>
      <c r="J2081">
        <v>43608</v>
      </c>
      <c r="K2081">
        <v>43432</v>
      </c>
      <c r="L2081">
        <v>43034</v>
      </c>
      <c r="M2081">
        <v>43281</v>
      </c>
      <c r="N2081">
        <v>43181</v>
      </c>
      <c r="O2081">
        <v>43018</v>
      </c>
      <c r="P2081" s="2">
        <v>43029</v>
      </c>
      <c r="Q2081" s="10" t="s">
        <v>3304</v>
      </c>
      <c r="S2081" s="2"/>
    </row>
    <row r="2082" spans="1:20" x14ac:dyDescent="0.2">
      <c r="A2082" t="s">
        <v>6549</v>
      </c>
      <c r="B2082">
        <v>39073</v>
      </c>
      <c r="C2082">
        <v>50</v>
      </c>
      <c r="D2082" t="str">
        <f t="shared" si="108"/>
        <v>05000US39073</v>
      </c>
      <c r="E2082" t="s">
        <v>2103</v>
      </c>
      <c r="F2082" t="str">
        <f t="shared" si="109"/>
        <v>Hocking</v>
      </c>
      <c r="G2082" t="str">
        <f t="shared" si="110"/>
        <v>Ohio</v>
      </c>
      <c r="H2082">
        <v>29380</v>
      </c>
      <c r="I2082">
        <v>29375</v>
      </c>
      <c r="J2082">
        <v>29468</v>
      </c>
      <c r="K2082">
        <v>29481</v>
      </c>
      <c r="L2082">
        <v>29304</v>
      </c>
      <c r="M2082">
        <v>28612</v>
      </c>
      <c r="N2082">
        <v>28722</v>
      </c>
      <c r="O2082">
        <v>28474</v>
      </c>
      <c r="P2082" s="2">
        <v>28340</v>
      </c>
      <c r="Q2082" s="10" t="s">
        <v>3299</v>
      </c>
    </row>
    <row r="2083" spans="1:20" x14ac:dyDescent="0.2">
      <c r="A2083" t="s">
        <v>6550</v>
      </c>
      <c r="B2083">
        <v>39075</v>
      </c>
      <c r="C2083">
        <v>50</v>
      </c>
      <c r="D2083" t="str">
        <f t="shared" si="108"/>
        <v>05000US39075</v>
      </c>
      <c r="E2083" t="s">
        <v>2104</v>
      </c>
      <c r="F2083" t="str">
        <f t="shared" si="109"/>
        <v>Holmes</v>
      </c>
      <c r="G2083" t="str">
        <f t="shared" si="110"/>
        <v>Ohio</v>
      </c>
      <c r="H2083">
        <v>42366</v>
      </c>
      <c r="I2083">
        <v>42366</v>
      </c>
      <c r="J2083">
        <v>42471</v>
      </c>
      <c r="K2083">
        <v>42791</v>
      </c>
      <c r="L2083">
        <v>43138</v>
      </c>
      <c r="M2083">
        <v>43657</v>
      </c>
      <c r="N2083">
        <v>43841</v>
      </c>
      <c r="O2083">
        <v>43939</v>
      </c>
      <c r="P2083" s="2">
        <v>43936</v>
      </c>
      <c r="Q2083" s="10" t="s">
        <v>3299</v>
      </c>
    </row>
    <row r="2084" spans="1:20" x14ac:dyDescent="0.2">
      <c r="A2084" t="s">
        <v>6551</v>
      </c>
      <c r="B2084">
        <v>39077</v>
      </c>
      <c r="C2084">
        <v>50</v>
      </c>
      <c r="D2084" t="str">
        <f t="shared" si="108"/>
        <v>05000US39077</v>
      </c>
      <c r="E2084" t="s">
        <v>2105</v>
      </c>
      <c r="F2084" t="str">
        <f t="shared" si="109"/>
        <v>Huron</v>
      </c>
      <c r="G2084" t="str">
        <f t="shared" si="110"/>
        <v>Ohio</v>
      </c>
      <c r="H2084">
        <v>59626</v>
      </c>
      <c r="I2084">
        <v>59626</v>
      </c>
      <c r="J2084">
        <v>59578</v>
      </c>
      <c r="K2084">
        <v>59395</v>
      </c>
      <c r="L2084">
        <v>59243</v>
      </c>
      <c r="M2084">
        <v>58832</v>
      </c>
      <c r="N2084">
        <v>58639</v>
      </c>
      <c r="O2084">
        <v>58366</v>
      </c>
      <c r="P2084" s="2">
        <v>58439</v>
      </c>
      <c r="Q2084" s="10" t="s">
        <v>3274</v>
      </c>
    </row>
    <row r="2085" spans="1:20" x14ac:dyDescent="0.2">
      <c r="A2085" t="s">
        <v>6552</v>
      </c>
      <c r="B2085">
        <v>39079</v>
      </c>
      <c r="C2085">
        <v>50</v>
      </c>
      <c r="D2085" t="str">
        <f t="shared" si="108"/>
        <v>05000US39079</v>
      </c>
      <c r="E2085" t="s">
        <v>2106</v>
      </c>
      <c r="F2085" t="str">
        <f t="shared" si="109"/>
        <v>Jackson</v>
      </c>
      <c r="G2085" t="str">
        <f t="shared" si="110"/>
        <v>Ohio</v>
      </c>
      <c r="H2085">
        <v>33225</v>
      </c>
      <c r="I2085">
        <v>33224</v>
      </c>
      <c r="J2085">
        <v>33273</v>
      </c>
      <c r="K2085">
        <v>33150</v>
      </c>
      <c r="L2085">
        <v>32909</v>
      </c>
      <c r="M2085">
        <v>32833</v>
      </c>
      <c r="N2085">
        <v>32794</v>
      </c>
      <c r="O2085">
        <v>32546</v>
      </c>
      <c r="P2085" s="2">
        <v>32505</v>
      </c>
      <c r="Q2085" s="10" t="s">
        <v>3299</v>
      </c>
    </row>
    <row r="2086" spans="1:20" x14ac:dyDescent="0.2">
      <c r="A2086" t="s">
        <v>6553</v>
      </c>
      <c r="B2086">
        <v>39081</v>
      </c>
      <c r="C2086">
        <v>50</v>
      </c>
      <c r="D2086" t="str">
        <f t="shared" si="108"/>
        <v>05000US39081</v>
      </c>
      <c r="E2086" t="s">
        <v>2107</v>
      </c>
      <c r="F2086" t="str">
        <f t="shared" si="109"/>
        <v>Jefferson</v>
      </c>
      <c r="G2086" t="str">
        <f t="shared" si="110"/>
        <v>Ohio</v>
      </c>
      <c r="H2086">
        <v>69709</v>
      </c>
      <c r="I2086">
        <v>69709</v>
      </c>
      <c r="J2086">
        <v>69614</v>
      </c>
      <c r="K2086">
        <v>68881</v>
      </c>
      <c r="L2086">
        <v>68336</v>
      </c>
      <c r="M2086">
        <v>67984</v>
      </c>
      <c r="N2086">
        <v>67683</v>
      </c>
      <c r="O2086">
        <v>67327</v>
      </c>
      <c r="P2086" s="2">
        <v>66704</v>
      </c>
      <c r="Q2086" s="10" t="s">
        <v>3299</v>
      </c>
    </row>
    <row r="2087" spans="1:20" x14ac:dyDescent="0.2">
      <c r="A2087" t="s">
        <v>6554</v>
      </c>
      <c r="B2087">
        <v>39083</v>
      </c>
      <c r="C2087">
        <v>50</v>
      </c>
      <c r="D2087" t="str">
        <f t="shared" si="108"/>
        <v>05000US39083</v>
      </c>
      <c r="E2087" t="s">
        <v>2108</v>
      </c>
      <c r="F2087" t="str">
        <f t="shared" si="109"/>
        <v>Knox</v>
      </c>
      <c r="G2087" t="str">
        <f t="shared" si="110"/>
        <v>Ohio</v>
      </c>
      <c r="H2087">
        <v>60921</v>
      </c>
      <c r="I2087">
        <v>60930</v>
      </c>
      <c r="J2087">
        <v>61087</v>
      </c>
      <c r="K2087">
        <v>61285</v>
      </c>
      <c r="L2087">
        <v>60790</v>
      </c>
      <c r="M2087">
        <v>60843</v>
      </c>
      <c r="N2087">
        <v>60970</v>
      </c>
      <c r="O2087">
        <v>60973</v>
      </c>
      <c r="P2087" s="2">
        <v>60814</v>
      </c>
      <c r="Q2087" s="10" t="s">
        <v>3299</v>
      </c>
    </row>
    <row r="2088" spans="1:20" x14ac:dyDescent="0.2">
      <c r="A2088" t="s">
        <v>6555</v>
      </c>
      <c r="B2088">
        <v>39085</v>
      </c>
      <c r="C2088">
        <v>50</v>
      </c>
      <c r="D2088" t="str">
        <f t="shared" si="108"/>
        <v>05000US39085</v>
      </c>
      <c r="E2088" t="s">
        <v>2109</v>
      </c>
      <c r="F2088" t="str">
        <f t="shared" si="109"/>
        <v>Lake</v>
      </c>
      <c r="G2088" t="str">
        <f t="shared" si="110"/>
        <v>Ohio</v>
      </c>
      <c r="H2088">
        <v>230041</v>
      </c>
      <c r="I2088">
        <v>230050</v>
      </c>
      <c r="J2088">
        <v>230016</v>
      </c>
      <c r="K2088">
        <v>229803</v>
      </c>
      <c r="L2088">
        <v>229409</v>
      </c>
      <c r="M2088">
        <v>229684</v>
      </c>
      <c r="N2088">
        <v>229360</v>
      </c>
      <c r="O2088">
        <v>229262</v>
      </c>
      <c r="P2088" s="2">
        <v>228614</v>
      </c>
      <c r="Q2088" s="10" t="s">
        <v>3274</v>
      </c>
    </row>
    <row r="2089" spans="1:20" x14ac:dyDescent="0.2">
      <c r="A2089" t="s">
        <v>6556</v>
      </c>
      <c r="B2089">
        <v>39087</v>
      </c>
      <c r="C2089">
        <v>50</v>
      </c>
      <c r="D2089" t="str">
        <f t="shared" si="108"/>
        <v>05000US39087</v>
      </c>
      <c r="E2089" t="s">
        <v>2110</v>
      </c>
      <c r="F2089" t="str">
        <f t="shared" si="109"/>
        <v>Lawrence</v>
      </c>
      <c r="G2089" t="str">
        <f t="shared" si="110"/>
        <v>Ohio</v>
      </c>
      <c r="H2089">
        <v>62450</v>
      </c>
      <c r="I2089">
        <v>62448</v>
      </c>
      <c r="J2089">
        <v>62418</v>
      </c>
      <c r="K2089">
        <v>62381</v>
      </c>
      <c r="L2089">
        <v>62114</v>
      </c>
      <c r="M2089">
        <v>61919</v>
      </c>
      <c r="N2089">
        <v>61568</v>
      </c>
      <c r="O2089">
        <v>61042</v>
      </c>
      <c r="P2089" s="2">
        <v>60872</v>
      </c>
      <c r="Q2089" s="10" t="s">
        <v>3304</v>
      </c>
    </row>
    <row r="2090" spans="1:20" x14ac:dyDescent="0.2">
      <c r="A2090" t="s">
        <v>6557</v>
      </c>
      <c r="B2090">
        <v>39089</v>
      </c>
      <c r="C2090">
        <v>50</v>
      </c>
      <c r="D2090" t="str">
        <f t="shared" si="108"/>
        <v>05000US39089</v>
      </c>
      <c r="E2090" t="s">
        <v>2111</v>
      </c>
      <c r="F2090" t="str">
        <f t="shared" si="109"/>
        <v>Licking</v>
      </c>
      <c r="G2090" t="str">
        <f t="shared" si="110"/>
        <v>Ohio</v>
      </c>
      <c r="H2090">
        <v>166492</v>
      </c>
      <c r="I2090">
        <v>166492</v>
      </c>
      <c r="J2090">
        <v>166736</v>
      </c>
      <c r="K2090">
        <v>167241</v>
      </c>
      <c r="L2090">
        <v>167765</v>
      </c>
      <c r="M2090">
        <v>168573</v>
      </c>
      <c r="N2090">
        <v>169517</v>
      </c>
      <c r="O2090">
        <v>170759</v>
      </c>
      <c r="P2090" s="2">
        <v>172198</v>
      </c>
      <c r="Q2090" s="10" t="s">
        <v>3299</v>
      </c>
    </row>
    <row r="2091" spans="1:20" x14ac:dyDescent="0.2">
      <c r="A2091" t="s">
        <v>6558</v>
      </c>
      <c r="B2091">
        <v>39091</v>
      </c>
      <c r="C2091">
        <v>50</v>
      </c>
      <c r="D2091" t="str">
        <f t="shared" si="108"/>
        <v>05000US39091</v>
      </c>
      <c r="E2091" t="s">
        <v>2112</v>
      </c>
      <c r="F2091" t="str">
        <f t="shared" si="109"/>
        <v>Logan</v>
      </c>
      <c r="G2091" t="str">
        <f t="shared" si="110"/>
        <v>Ohio</v>
      </c>
      <c r="H2091">
        <v>45858</v>
      </c>
      <c r="I2091">
        <v>45854</v>
      </c>
      <c r="J2091">
        <v>45765</v>
      </c>
      <c r="K2091">
        <v>45606</v>
      </c>
      <c r="L2091">
        <v>45444</v>
      </c>
      <c r="M2091">
        <v>45453</v>
      </c>
      <c r="N2091">
        <v>45532</v>
      </c>
      <c r="O2091">
        <v>45348</v>
      </c>
      <c r="P2091" s="2">
        <v>45165</v>
      </c>
      <c r="Q2091" s="10" t="s">
        <v>3305</v>
      </c>
      <c r="S2091" s="3"/>
      <c r="T2091" s="2"/>
    </row>
    <row r="2092" spans="1:20" x14ac:dyDescent="0.2">
      <c r="A2092" t="s">
        <v>6559</v>
      </c>
      <c r="B2092">
        <v>39093</v>
      </c>
      <c r="C2092">
        <v>50</v>
      </c>
      <c r="D2092" t="str">
        <f t="shared" si="108"/>
        <v>05000US39093</v>
      </c>
      <c r="E2092" t="s">
        <v>2113</v>
      </c>
      <c r="F2092" t="str">
        <f t="shared" si="109"/>
        <v>Lorain</v>
      </c>
      <c r="G2092" t="str">
        <f t="shared" si="110"/>
        <v>Ohio</v>
      </c>
      <c r="H2092">
        <v>301356</v>
      </c>
      <c r="I2092">
        <v>301356</v>
      </c>
      <c r="J2092">
        <v>301468</v>
      </c>
      <c r="K2092">
        <v>301915</v>
      </c>
      <c r="L2092">
        <v>301689</v>
      </c>
      <c r="M2092">
        <v>302907</v>
      </c>
      <c r="N2092">
        <v>304280</v>
      </c>
      <c r="O2092">
        <v>305213</v>
      </c>
      <c r="P2092" s="2">
        <v>306365</v>
      </c>
      <c r="Q2092" s="10" t="s">
        <v>3274</v>
      </c>
      <c r="S2092" s="3"/>
      <c r="T2092" s="2"/>
    </row>
    <row r="2093" spans="1:20" x14ac:dyDescent="0.2">
      <c r="A2093" t="s">
        <v>6560</v>
      </c>
      <c r="B2093">
        <v>39095</v>
      </c>
      <c r="C2093">
        <v>50</v>
      </c>
      <c r="D2093" t="str">
        <f t="shared" si="108"/>
        <v>05000US39095</v>
      </c>
      <c r="E2093" t="s">
        <v>2114</v>
      </c>
      <c r="F2093" t="str">
        <f t="shared" si="109"/>
        <v>Lucas</v>
      </c>
      <c r="G2093" t="str">
        <f t="shared" si="110"/>
        <v>Ohio</v>
      </c>
      <c r="H2093">
        <v>441815</v>
      </c>
      <c r="I2093">
        <v>441815</v>
      </c>
      <c r="J2093">
        <v>441571</v>
      </c>
      <c r="K2093">
        <v>439602</v>
      </c>
      <c r="L2093">
        <v>437135</v>
      </c>
      <c r="M2093">
        <v>436253</v>
      </c>
      <c r="N2093">
        <v>434629</v>
      </c>
      <c r="O2093">
        <v>433496</v>
      </c>
      <c r="P2093" s="2">
        <v>432488</v>
      </c>
      <c r="Q2093" s="10" t="s">
        <v>3274</v>
      </c>
      <c r="S2093" s="3"/>
      <c r="T2093" s="2"/>
    </row>
    <row r="2094" spans="1:20" x14ac:dyDescent="0.2">
      <c r="A2094" t="s">
        <v>6561</v>
      </c>
      <c r="B2094">
        <v>39097</v>
      </c>
      <c r="C2094">
        <v>50</v>
      </c>
      <c r="D2094" t="str">
        <f t="shared" si="108"/>
        <v>05000US39097</v>
      </c>
      <c r="E2094" t="s">
        <v>2115</v>
      </c>
      <c r="F2094" t="str">
        <f t="shared" si="109"/>
        <v>Madison</v>
      </c>
      <c r="G2094" t="str">
        <f t="shared" si="110"/>
        <v>Ohio</v>
      </c>
      <c r="H2094">
        <v>43435</v>
      </c>
      <c r="I2094">
        <v>43430</v>
      </c>
      <c r="J2094">
        <v>43393</v>
      </c>
      <c r="K2094">
        <v>43065</v>
      </c>
      <c r="L2094">
        <v>42968</v>
      </c>
      <c r="M2094">
        <v>43242</v>
      </c>
      <c r="N2094">
        <v>43954</v>
      </c>
      <c r="O2094">
        <v>44103</v>
      </c>
      <c r="P2094" s="2">
        <v>43419</v>
      </c>
      <c r="Q2094" s="10" t="s">
        <v>3305</v>
      </c>
    </row>
    <row r="2095" spans="1:20" x14ac:dyDescent="0.2">
      <c r="A2095" t="s">
        <v>6562</v>
      </c>
      <c r="B2095">
        <v>39099</v>
      </c>
      <c r="C2095">
        <v>50</v>
      </c>
      <c r="D2095" t="str">
        <f t="shared" si="108"/>
        <v>05000US39099</v>
      </c>
      <c r="E2095" t="s">
        <v>2116</v>
      </c>
      <c r="F2095" t="str">
        <f t="shared" si="109"/>
        <v>Mahoning</v>
      </c>
      <c r="G2095" t="str">
        <f t="shared" si="110"/>
        <v>Ohio</v>
      </c>
      <c r="H2095">
        <v>238823</v>
      </c>
      <c r="I2095">
        <v>238807</v>
      </c>
      <c r="J2095">
        <v>238385</v>
      </c>
      <c r="K2095">
        <v>237292</v>
      </c>
      <c r="L2095">
        <v>235777</v>
      </c>
      <c r="M2095">
        <v>234291</v>
      </c>
      <c r="N2095">
        <v>233231</v>
      </c>
      <c r="O2095">
        <v>231767</v>
      </c>
      <c r="P2095" s="2">
        <v>230008</v>
      </c>
      <c r="Q2095" s="10" t="s">
        <v>3299</v>
      </c>
    </row>
    <row r="2096" spans="1:20" x14ac:dyDescent="0.2">
      <c r="A2096" t="s">
        <v>6563</v>
      </c>
      <c r="B2096">
        <v>39101</v>
      </c>
      <c r="C2096">
        <v>50</v>
      </c>
      <c r="D2096" t="str">
        <f t="shared" si="108"/>
        <v>05000US39101</v>
      </c>
      <c r="E2096" t="s">
        <v>2117</v>
      </c>
      <c r="F2096" t="str">
        <f t="shared" si="109"/>
        <v>Marion</v>
      </c>
      <c r="G2096" t="str">
        <f t="shared" si="110"/>
        <v>Ohio</v>
      </c>
      <c r="H2096">
        <v>66501</v>
      </c>
      <c r="I2096">
        <v>66501</v>
      </c>
      <c r="J2096">
        <v>66454</v>
      </c>
      <c r="K2096">
        <v>66547</v>
      </c>
      <c r="L2096">
        <v>66229</v>
      </c>
      <c r="M2096">
        <v>65885</v>
      </c>
      <c r="N2096">
        <v>65656</v>
      </c>
      <c r="O2096">
        <v>65232</v>
      </c>
      <c r="P2096" s="2">
        <v>65096</v>
      </c>
      <c r="Q2096" s="10" t="s">
        <v>3305</v>
      </c>
    </row>
    <row r="2097" spans="1:19" x14ac:dyDescent="0.2">
      <c r="A2097" t="s">
        <v>6564</v>
      </c>
      <c r="B2097">
        <v>39103</v>
      </c>
      <c r="C2097">
        <v>50</v>
      </c>
      <c r="D2097" t="str">
        <f t="shared" si="108"/>
        <v>05000US39103</v>
      </c>
      <c r="E2097" t="s">
        <v>2118</v>
      </c>
      <c r="F2097" t="str">
        <f t="shared" si="109"/>
        <v>Medina</v>
      </c>
      <c r="G2097" t="str">
        <f t="shared" si="110"/>
        <v>Ohio</v>
      </c>
      <c r="H2097">
        <v>172332</v>
      </c>
      <c r="I2097">
        <v>172333</v>
      </c>
      <c r="J2097">
        <v>172543</v>
      </c>
      <c r="K2097">
        <v>173463</v>
      </c>
      <c r="L2097">
        <v>173669</v>
      </c>
      <c r="M2097">
        <v>174616</v>
      </c>
      <c r="N2097">
        <v>175873</v>
      </c>
      <c r="O2097">
        <v>176334</v>
      </c>
      <c r="P2097" s="2">
        <v>177221</v>
      </c>
      <c r="Q2097" s="10" t="s">
        <v>3274</v>
      </c>
    </row>
    <row r="2098" spans="1:19" x14ac:dyDescent="0.2">
      <c r="A2098" t="s">
        <v>6565</v>
      </c>
      <c r="B2098">
        <v>39105</v>
      </c>
      <c r="C2098">
        <v>50</v>
      </c>
      <c r="D2098" t="str">
        <f t="shared" si="108"/>
        <v>05000US39105</v>
      </c>
      <c r="E2098" t="s">
        <v>2119</v>
      </c>
      <c r="F2098" t="str">
        <f t="shared" si="109"/>
        <v>Meigs</v>
      </c>
      <c r="G2098" t="str">
        <f t="shared" si="110"/>
        <v>Ohio</v>
      </c>
      <c r="H2098">
        <v>23770</v>
      </c>
      <c r="I2098">
        <v>23767</v>
      </c>
      <c r="J2098">
        <v>23729</v>
      </c>
      <c r="K2098">
        <v>23699</v>
      </c>
      <c r="L2098">
        <v>23602</v>
      </c>
      <c r="M2098">
        <v>23467</v>
      </c>
      <c r="N2098">
        <v>23329</v>
      </c>
      <c r="O2098">
        <v>23203</v>
      </c>
      <c r="P2098" s="2">
        <v>23125</v>
      </c>
      <c r="Q2098" s="10" t="s">
        <v>3299</v>
      </c>
    </row>
    <row r="2099" spans="1:19" x14ac:dyDescent="0.2">
      <c r="A2099" t="s">
        <v>6566</v>
      </c>
      <c r="B2099">
        <v>39107</v>
      </c>
      <c r="C2099">
        <v>50</v>
      </c>
      <c r="D2099" t="str">
        <f t="shared" si="108"/>
        <v>05000US39107</v>
      </c>
      <c r="E2099" t="s">
        <v>2120</v>
      </c>
      <c r="F2099" t="str">
        <f t="shared" si="109"/>
        <v>Mercer</v>
      </c>
      <c r="G2099" t="str">
        <f t="shared" si="110"/>
        <v>Ohio</v>
      </c>
      <c r="H2099">
        <v>40814</v>
      </c>
      <c r="I2099">
        <v>40814</v>
      </c>
      <c r="J2099">
        <v>40784</v>
      </c>
      <c r="K2099">
        <v>40816</v>
      </c>
      <c r="L2099">
        <v>40850</v>
      </c>
      <c r="M2099">
        <v>40781</v>
      </c>
      <c r="N2099">
        <v>40945</v>
      </c>
      <c r="O2099">
        <v>40947</v>
      </c>
      <c r="P2099" s="2">
        <v>40909</v>
      </c>
      <c r="Q2099" s="10" t="s">
        <v>3305</v>
      </c>
    </row>
    <row r="2100" spans="1:19" x14ac:dyDescent="0.2">
      <c r="A2100" t="s">
        <v>6567</v>
      </c>
      <c r="B2100">
        <v>39109</v>
      </c>
      <c r="C2100">
        <v>50</v>
      </c>
      <c r="D2100" t="str">
        <f t="shared" si="108"/>
        <v>05000US39109</v>
      </c>
      <c r="E2100" t="s">
        <v>2121</v>
      </c>
      <c r="F2100" t="str">
        <f t="shared" si="109"/>
        <v>Miami</v>
      </c>
      <c r="G2100" t="str">
        <f t="shared" si="110"/>
        <v>Ohio</v>
      </c>
      <c r="H2100">
        <v>102506</v>
      </c>
      <c r="I2100">
        <v>102506</v>
      </c>
      <c r="J2100">
        <v>102478</v>
      </c>
      <c r="K2100">
        <v>102835</v>
      </c>
      <c r="L2100">
        <v>103103</v>
      </c>
      <c r="M2100">
        <v>103377</v>
      </c>
      <c r="N2100">
        <v>103964</v>
      </c>
      <c r="O2100">
        <v>104197</v>
      </c>
      <c r="P2100" s="2">
        <v>104679</v>
      </c>
      <c r="Q2100" s="10" t="s">
        <v>3305</v>
      </c>
    </row>
    <row r="2101" spans="1:19" x14ac:dyDescent="0.2">
      <c r="A2101" t="s">
        <v>6568</v>
      </c>
      <c r="B2101">
        <v>39111</v>
      </c>
      <c r="C2101">
        <v>50</v>
      </c>
      <c r="D2101" t="str">
        <f t="shared" si="108"/>
        <v>05000US39111</v>
      </c>
      <c r="E2101" t="s">
        <v>2122</v>
      </c>
      <c r="F2101" t="str">
        <f t="shared" si="109"/>
        <v>Monroe</v>
      </c>
      <c r="G2101" t="str">
        <f t="shared" si="110"/>
        <v>Ohio</v>
      </c>
      <c r="H2101">
        <v>14642</v>
      </c>
      <c r="I2101">
        <v>14642</v>
      </c>
      <c r="J2101">
        <v>14579</v>
      </c>
      <c r="K2101">
        <v>14719</v>
      </c>
      <c r="L2101">
        <v>14578</v>
      </c>
      <c r="M2101">
        <v>14587</v>
      </c>
      <c r="N2101">
        <v>14445</v>
      </c>
      <c r="O2101">
        <v>14391</v>
      </c>
      <c r="P2101" s="2">
        <v>14210</v>
      </c>
      <c r="Q2101" s="10" t="s">
        <v>3299</v>
      </c>
    </row>
    <row r="2102" spans="1:19" x14ac:dyDescent="0.2">
      <c r="A2102" t="s">
        <v>6569</v>
      </c>
      <c r="B2102">
        <v>39113</v>
      </c>
      <c r="C2102">
        <v>50</v>
      </c>
      <c r="D2102" t="str">
        <f t="shared" si="108"/>
        <v>05000US39113</v>
      </c>
      <c r="E2102" t="s">
        <v>2123</v>
      </c>
      <c r="F2102" t="str">
        <f t="shared" si="109"/>
        <v>Montgomery</v>
      </c>
      <c r="G2102" t="str">
        <f t="shared" si="110"/>
        <v>Ohio</v>
      </c>
      <c r="H2102">
        <v>535153</v>
      </c>
      <c r="I2102">
        <v>535136</v>
      </c>
      <c r="J2102">
        <v>536217</v>
      </c>
      <c r="K2102">
        <v>534882</v>
      </c>
      <c r="L2102">
        <v>534692</v>
      </c>
      <c r="M2102">
        <v>534126</v>
      </c>
      <c r="N2102">
        <v>532183</v>
      </c>
      <c r="O2102">
        <v>531567</v>
      </c>
      <c r="P2102" s="2">
        <v>531239</v>
      </c>
      <c r="Q2102" s="10" t="s">
        <v>3305</v>
      </c>
    </row>
    <row r="2103" spans="1:19" x14ac:dyDescent="0.2">
      <c r="A2103" t="s">
        <v>6570</v>
      </c>
      <c r="B2103">
        <v>39115</v>
      </c>
      <c r="C2103">
        <v>50</v>
      </c>
      <c r="D2103" t="str">
        <f t="shared" si="108"/>
        <v>05000US39115</v>
      </c>
      <c r="E2103" t="s">
        <v>2124</v>
      </c>
      <c r="F2103" t="str">
        <f t="shared" si="109"/>
        <v>Morgan</v>
      </c>
      <c r="G2103" t="str">
        <f t="shared" si="110"/>
        <v>Ohio</v>
      </c>
      <c r="H2103">
        <v>15054</v>
      </c>
      <c r="I2103">
        <v>15048</v>
      </c>
      <c r="J2103">
        <v>15064</v>
      </c>
      <c r="K2103">
        <v>15086</v>
      </c>
      <c r="L2103">
        <v>14966</v>
      </c>
      <c r="M2103">
        <v>14946</v>
      </c>
      <c r="N2103">
        <v>14786</v>
      </c>
      <c r="O2103">
        <v>14785</v>
      </c>
      <c r="P2103" s="2">
        <v>14804</v>
      </c>
      <c r="Q2103" s="10" t="s">
        <v>3299</v>
      </c>
    </row>
    <row r="2104" spans="1:19" x14ac:dyDescent="0.2">
      <c r="A2104" t="s">
        <v>6571</v>
      </c>
      <c r="B2104">
        <v>39117</v>
      </c>
      <c r="C2104">
        <v>50</v>
      </c>
      <c r="D2104" t="str">
        <f t="shared" si="108"/>
        <v>05000US39117</v>
      </c>
      <c r="E2104" t="s">
        <v>2125</v>
      </c>
      <c r="F2104" t="str">
        <f t="shared" si="109"/>
        <v>Morrow</v>
      </c>
      <c r="G2104" t="str">
        <f t="shared" si="110"/>
        <v>Ohio</v>
      </c>
      <c r="H2104">
        <v>34827</v>
      </c>
      <c r="I2104">
        <v>34827</v>
      </c>
      <c r="J2104">
        <v>34818</v>
      </c>
      <c r="K2104">
        <v>34901</v>
      </c>
      <c r="L2104">
        <v>34972</v>
      </c>
      <c r="M2104">
        <v>34973</v>
      </c>
      <c r="N2104">
        <v>35089</v>
      </c>
      <c r="O2104">
        <v>35091</v>
      </c>
      <c r="P2104" s="2">
        <v>35036</v>
      </c>
      <c r="Q2104" s="10" t="s">
        <v>3305</v>
      </c>
    </row>
    <row r="2105" spans="1:19" x14ac:dyDescent="0.2">
      <c r="A2105" t="s">
        <v>6572</v>
      </c>
      <c r="B2105">
        <v>39119</v>
      </c>
      <c r="C2105">
        <v>50</v>
      </c>
      <c r="D2105" t="str">
        <f t="shared" si="108"/>
        <v>05000US39119</v>
      </c>
      <c r="E2105" t="s">
        <v>2126</v>
      </c>
      <c r="F2105" t="str">
        <f t="shared" si="109"/>
        <v>Muskingum</v>
      </c>
      <c r="G2105" t="str">
        <f t="shared" si="110"/>
        <v>Ohio</v>
      </c>
      <c r="H2105">
        <v>86074</v>
      </c>
      <c r="I2105">
        <v>86086</v>
      </c>
      <c r="J2105">
        <v>86220</v>
      </c>
      <c r="K2105">
        <v>86241</v>
      </c>
      <c r="L2105">
        <v>85872</v>
      </c>
      <c r="M2105">
        <v>85735</v>
      </c>
      <c r="N2105">
        <v>85975</v>
      </c>
      <c r="O2105">
        <v>86305</v>
      </c>
      <c r="P2105" s="2">
        <v>86068</v>
      </c>
      <c r="Q2105" s="10" t="s">
        <v>3299</v>
      </c>
    </row>
    <row r="2106" spans="1:19" x14ac:dyDescent="0.2">
      <c r="A2106" t="s">
        <v>6573</v>
      </c>
      <c r="B2106">
        <v>39121</v>
      </c>
      <c r="C2106">
        <v>50</v>
      </c>
      <c r="D2106" t="str">
        <f t="shared" si="108"/>
        <v>05000US39121</v>
      </c>
      <c r="E2106" t="s">
        <v>2127</v>
      </c>
      <c r="F2106" t="str">
        <f t="shared" si="109"/>
        <v>Noble</v>
      </c>
      <c r="G2106" t="str">
        <f t="shared" si="110"/>
        <v>Ohio</v>
      </c>
      <c r="H2106">
        <v>14645</v>
      </c>
      <c r="I2106">
        <v>14645</v>
      </c>
      <c r="J2106">
        <v>14634</v>
      </c>
      <c r="K2106">
        <v>14700</v>
      </c>
      <c r="L2106">
        <v>14583</v>
      </c>
      <c r="M2106">
        <v>14569</v>
      </c>
      <c r="N2106">
        <v>14375</v>
      </c>
      <c r="O2106">
        <v>14325</v>
      </c>
      <c r="P2106" s="2">
        <v>14294</v>
      </c>
      <c r="Q2106" s="10" t="s">
        <v>3299</v>
      </c>
    </row>
    <row r="2107" spans="1:19" x14ac:dyDescent="0.2">
      <c r="A2107" t="s">
        <v>6574</v>
      </c>
      <c r="B2107">
        <v>39123</v>
      </c>
      <c r="C2107">
        <v>50</v>
      </c>
      <c r="D2107" t="str">
        <f t="shared" si="108"/>
        <v>05000US39123</v>
      </c>
      <c r="E2107" t="s">
        <v>2128</v>
      </c>
      <c r="F2107" t="str">
        <f t="shared" si="109"/>
        <v>Ottawa</v>
      </c>
      <c r="G2107" t="str">
        <f t="shared" si="110"/>
        <v>Ohio</v>
      </c>
      <c r="H2107">
        <v>41428</v>
      </c>
      <c r="I2107">
        <v>41434</v>
      </c>
      <c r="J2107">
        <v>41394</v>
      </c>
      <c r="K2107">
        <v>41391</v>
      </c>
      <c r="L2107">
        <v>41307</v>
      </c>
      <c r="M2107">
        <v>41086</v>
      </c>
      <c r="N2107">
        <v>41019</v>
      </c>
      <c r="O2107">
        <v>40859</v>
      </c>
      <c r="P2107" s="2">
        <v>40636</v>
      </c>
      <c r="Q2107" s="10" t="s">
        <v>3274</v>
      </c>
    </row>
    <row r="2108" spans="1:19" x14ac:dyDescent="0.2">
      <c r="A2108" t="s">
        <v>6575</v>
      </c>
      <c r="B2108">
        <v>39125</v>
      </c>
      <c r="C2108">
        <v>50</v>
      </c>
      <c r="D2108" t="str">
        <f t="shared" si="108"/>
        <v>05000US39125</v>
      </c>
      <c r="E2108" t="s">
        <v>2129</v>
      </c>
      <c r="F2108" t="str">
        <f t="shared" si="109"/>
        <v>Paulding</v>
      </c>
      <c r="G2108" t="str">
        <f t="shared" si="110"/>
        <v>Ohio</v>
      </c>
      <c r="H2108">
        <v>19614</v>
      </c>
      <c r="I2108">
        <v>19616</v>
      </c>
      <c r="J2108">
        <v>19577</v>
      </c>
      <c r="K2108">
        <v>19398</v>
      </c>
      <c r="L2108">
        <v>19270</v>
      </c>
      <c r="M2108">
        <v>19171</v>
      </c>
      <c r="N2108">
        <v>19006</v>
      </c>
      <c r="O2108">
        <v>18973</v>
      </c>
      <c r="P2108" s="2">
        <v>18865</v>
      </c>
      <c r="Q2108" s="10" t="s">
        <v>3305</v>
      </c>
    </row>
    <row r="2109" spans="1:19" x14ac:dyDescent="0.2">
      <c r="A2109" t="s">
        <v>6576</v>
      </c>
      <c r="B2109">
        <v>39127</v>
      </c>
      <c r="C2109">
        <v>50</v>
      </c>
      <c r="D2109" t="str">
        <f t="shared" si="108"/>
        <v>05000US39127</v>
      </c>
      <c r="E2109" t="s">
        <v>2130</v>
      </c>
      <c r="F2109" t="str">
        <f t="shared" si="109"/>
        <v>Perry</v>
      </c>
      <c r="G2109" t="str">
        <f t="shared" si="110"/>
        <v>Ohio</v>
      </c>
      <c r="H2109">
        <v>36058</v>
      </c>
      <c r="I2109">
        <v>36039</v>
      </c>
      <c r="J2109">
        <v>36035</v>
      </c>
      <c r="K2109">
        <v>36207</v>
      </c>
      <c r="L2109">
        <v>35991</v>
      </c>
      <c r="M2109">
        <v>35977</v>
      </c>
      <c r="N2109">
        <v>35886</v>
      </c>
      <c r="O2109">
        <v>35952</v>
      </c>
      <c r="P2109" s="2">
        <v>35927</v>
      </c>
      <c r="Q2109" s="10" t="s">
        <v>3299</v>
      </c>
    </row>
    <row r="2110" spans="1:19" x14ac:dyDescent="0.2">
      <c r="A2110" t="s">
        <v>6577</v>
      </c>
      <c r="B2110">
        <v>39129</v>
      </c>
      <c r="C2110">
        <v>50</v>
      </c>
      <c r="D2110" t="str">
        <f t="shared" si="108"/>
        <v>05000US39129</v>
      </c>
      <c r="E2110" t="s">
        <v>2131</v>
      </c>
      <c r="F2110" t="str">
        <f t="shared" si="109"/>
        <v>Pickaway</v>
      </c>
      <c r="G2110" t="str">
        <f t="shared" si="110"/>
        <v>Ohio</v>
      </c>
      <c r="H2110">
        <v>55698</v>
      </c>
      <c r="I2110">
        <v>55678</v>
      </c>
      <c r="J2110">
        <v>55723</v>
      </c>
      <c r="K2110">
        <v>55961</v>
      </c>
      <c r="L2110">
        <v>56326</v>
      </c>
      <c r="M2110">
        <v>56416</v>
      </c>
      <c r="N2110">
        <v>56742</v>
      </c>
      <c r="O2110">
        <v>56971</v>
      </c>
      <c r="P2110" s="2">
        <v>57565</v>
      </c>
      <c r="Q2110" s="10" t="s">
        <v>3305</v>
      </c>
      <c r="S2110" s="2"/>
    </row>
    <row r="2111" spans="1:19" x14ac:dyDescent="0.2">
      <c r="A2111" t="s">
        <v>6578</v>
      </c>
      <c r="B2111">
        <v>39131</v>
      </c>
      <c r="C2111">
        <v>50</v>
      </c>
      <c r="D2111" t="str">
        <f t="shared" si="108"/>
        <v>05000US39131</v>
      </c>
      <c r="E2111" t="s">
        <v>2132</v>
      </c>
      <c r="F2111" t="str">
        <f t="shared" si="109"/>
        <v>Pike</v>
      </c>
      <c r="G2111" t="str">
        <f t="shared" si="110"/>
        <v>Ohio</v>
      </c>
      <c r="H2111">
        <v>28709</v>
      </c>
      <c r="I2111">
        <v>28702</v>
      </c>
      <c r="J2111">
        <v>28732</v>
      </c>
      <c r="K2111">
        <v>28625</v>
      </c>
      <c r="L2111">
        <v>28486</v>
      </c>
      <c r="M2111">
        <v>28369</v>
      </c>
      <c r="N2111">
        <v>28268</v>
      </c>
      <c r="O2111">
        <v>28206</v>
      </c>
      <c r="P2111" s="2">
        <v>28160</v>
      </c>
      <c r="Q2111" s="10" t="s">
        <v>3304</v>
      </c>
      <c r="S2111" s="2"/>
    </row>
    <row r="2112" spans="1:19" x14ac:dyDescent="0.2">
      <c r="A2112" t="s">
        <v>6579</v>
      </c>
      <c r="B2112">
        <v>39133</v>
      </c>
      <c r="C2112">
        <v>50</v>
      </c>
      <c r="D2112" t="str">
        <f t="shared" si="108"/>
        <v>05000US39133</v>
      </c>
      <c r="E2112" t="s">
        <v>2133</v>
      </c>
      <c r="F2112" t="str">
        <f t="shared" si="109"/>
        <v>Portage</v>
      </c>
      <c r="G2112" t="str">
        <f t="shared" si="110"/>
        <v>Ohio</v>
      </c>
      <c r="H2112">
        <v>161419</v>
      </c>
      <c r="I2112">
        <v>161421</v>
      </c>
      <c r="J2112">
        <v>161450</v>
      </c>
      <c r="K2112">
        <v>161868</v>
      </c>
      <c r="L2112">
        <v>161427</v>
      </c>
      <c r="M2112">
        <v>161504</v>
      </c>
      <c r="N2112">
        <v>162088</v>
      </c>
      <c r="O2112">
        <v>162042</v>
      </c>
      <c r="P2112" s="2">
        <v>161921</v>
      </c>
      <c r="Q2112" s="10" t="s">
        <v>3299</v>
      </c>
      <c r="S2112" s="2"/>
    </row>
    <row r="2113" spans="1:19" x14ac:dyDescent="0.2">
      <c r="A2113" t="s">
        <v>6580</v>
      </c>
      <c r="B2113">
        <v>39135</v>
      </c>
      <c r="C2113">
        <v>50</v>
      </c>
      <c r="D2113" t="str">
        <f t="shared" si="108"/>
        <v>05000US39135</v>
      </c>
      <c r="E2113" t="s">
        <v>2134</v>
      </c>
      <c r="F2113" t="str">
        <f t="shared" si="109"/>
        <v>Preble</v>
      </c>
      <c r="G2113" t="str">
        <f t="shared" si="110"/>
        <v>Ohio</v>
      </c>
      <c r="H2113">
        <v>42270</v>
      </c>
      <c r="I2113">
        <v>42270</v>
      </c>
      <c r="J2113">
        <v>42174</v>
      </c>
      <c r="K2113">
        <v>42017</v>
      </c>
      <c r="L2113">
        <v>41880</v>
      </c>
      <c r="M2113">
        <v>41730</v>
      </c>
      <c r="N2113">
        <v>41579</v>
      </c>
      <c r="O2113">
        <v>41367</v>
      </c>
      <c r="P2113" s="2">
        <v>41247</v>
      </c>
      <c r="Q2113" s="10" t="s">
        <v>3305</v>
      </c>
      <c r="S2113" s="2"/>
    </row>
    <row r="2114" spans="1:19" x14ac:dyDescent="0.2">
      <c r="A2114" t="s">
        <v>6581</v>
      </c>
      <c r="B2114">
        <v>39137</v>
      </c>
      <c r="C2114">
        <v>50</v>
      </c>
      <c r="D2114" t="str">
        <f t="shared" si="108"/>
        <v>05000US39137</v>
      </c>
      <c r="E2114" t="s">
        <v>2135</v>
      </c>
      <c r="F2114" t="str">
        <f t="shared" si="109"/>
        <v>Putnam</v>
      </c>
      <c r="G2114" t="str">
        <f t="shared" si="110"/>
        <v>Ohio</v>
      </c>
      <c r="H2114">
        <v>34499</v>
      </c>
      <c r="I2114">
        <v>34497</v>
      </c>
      <c r="J2114">
        <v>34460</v>
      </c>
      <c r="K2114">
        <v>34395</v>
      </c>
      <c r="L2114">
        <v>34189</v>
      </c>
      <c r="M2114">
        <v>34093</v>
      </c>
      <c r="N2114">
        <v>34204</v>
      </c>
      <c r="O2114">
        <v>34038</v>
      </c>
      <c r="P2114" s="2">
        <v>34056</v>
      </c>
      <c r="Q2114" s="10" t="s">
        <v>3305</v>
      </c>
    </row>
    <row r="2115" spans="1:19" x14ac:dyDescent="0.2">
      <c r="A2115" t="s">
        <v>6582</v>
      </c>
      <c r="B2115">
        <v>39139</v>
      </c>
      <c r="C2115">
        <v>50</v>
      </c>
      <c r="D2115" t="str">
        <f t="shared" ref="D2115:D2178" si="111">_xlfn.CONCAT("05000US",TEXT(B2115,"00000"))</f>
        <v>05000US39139</v>
      </c>
      <c r="E2115" t="s">
        <v>2136</v>
      </c>
      <c r="F2115" t="str">
        <f t="shared" si="109"/>
        <v>Richland</v>
      </c>
      <c r="G2115" t="str">
        <f t="shared" si="110"/>
        <v>Ohio</v>
      </c>
      <c r="H2115">
        <v>124475</v>
      </c>
      <c r="I2115">
        <v>124475</v>
      </c>
      <c r="J2115">
        <v>124174</v>
      </c>
      <c r="K2115">
        <v>123062</v>
      </c>
      <c r="L2115">
        <v>122590</v>
      </c>
      <c r="M2115">
        <v>122250</v>
      </c>
      <c r="N2115">
        <v>121912</v>
      </c>
      <c r="O2115">
        <v>121581</v>
      </c>
      <c r="P2115" s="2">
        <v>121107</v>
      </c>
      <c r="Q2115" s="10" t="s">
        <v>3299</v>
      </c>
    </row>
    <row r="2116" spans="1:19" x14ac:dyDescent="0.2">
      <c r="A2116" t="s">
        <v>6583</v>
      </c>
      <c r="B2116">
        <v>39141</v>
      </c>
      <c r="C2116">
        <v>50</v>
      </c>
      <c r="D2116" t="str">
        <f t="shared" si="111"/>
        <v>05000US39141</v>
      </c>
      <c r="E2116" t="s">
        <v>2137</v>
      </c>
      <c r="F2116" t="str">
        <f t="shared" ref="F2116:F2179" si="112">MID(MID(E2116,1,FIND(",",E2116)-1),1,FIND(" County",MID(E2116,1,FIND(",",E2116)-1))-1)</f>
        <v>Ross</v>
      </c>
      <c r="G2116" t="str">
        <f t="shared" ref="G2116:G2179" si="113">MID(E2116,FIND(",",E2116)+2,9999)</f>
        <v>Ohio</v>
      </c>
      <c r="H2116">
        <v>78064</v>
      </c>
      <c r="I2116">
        <v>78062</v>
      </c>
      <c r="J2116">
        <v>78099</v>
      </c>
      <c r="K2116">
        <v>77576</v>
      </c>
      <c r="L2116">
        <v>77418</v>
      </c>
      <c r="M2116">
        <v>77274</v>
      </c>
      <c r="N2116">
        <v>77111</v>
      </c>
      <c r="O2116">
        <v>77162</v>
      </c>
      <c r="P2116" s="2">
        <v>77000</v>
      </c>
      <c r="Q2116" s="10" t="s">
        <v>3304</v>
      </c>
    </row>
    <row r="2117" spans="1:19" x14ac:dyDescent="0.2">
      <c r="A2117" t="s">
        <v>6584</v>
      </c>
      <c r="B2117">
        <v>39143</v>
      </c>
      <c r="C2117">
        <v>50</v>
      </c>
      <c r="D2117" t="str">
        <f t="shared" si="111"/>
        <v>05000US39143</v>
      </c>
      <c r="E2117" t="s">
        <v>2138</v>
      </c>
      <c r="F2117" t="str">
        <f t="shared" si="112"/>
        <v>Sandusky</v>
      </c>
      <c r="G2117" t="str">
        <f t="shared" si="113"/>
        <v>Ohio</v>
      </c>
      <c r="H2117">
        <v>60944</v>
      </c>
      <c r="I2117">
        <v>60946</v>
      </c>
      <c r="J2117">
        <v>60876</v>
      </c>
      <c r="K2117">
        <v>60591</v>
      </c>
      <c r="L2117">
        <v>60492</v>
      </c>
      <c r="M2117">
        <v>60096</v>
      </c>
      <c r="N2117">
        <v>59915</v>
      </c>
      <c r="O2117">
        <v>59518</v>
      </c>
      <c r="P2117" s="2">
        <v>59330</v>
      </c>
      <c r="Q2117" s="10" t="s">
        <v>3274</v>
      </c>
    </row>
    <row r="2118" spans="1:19" x14ac:dyDescent="0.2">
      <c r="A2118" t="s">
        <v>6585</v>
      </c>
      <c r="B2118">
        <v>39145</v>
      </c>
      <c r="C2118">
        <v>50</v>
      </c>
      <c r="D2118" t="str">
        <f t="shared" si="111"/>
        <v>05000US39145</v>
      </c>
      <c r="E2118" t="s">
        <v>2139</v>
      </c>
      <c r="F2118" t="str">
        <f t="shared" si="112"/>
        <v>Scioto</v>
      </c>
      <c r="G2118" t="str">
        <f t="shared" si="113"/>
        <v>Ohio</v>
      </c>
      <c r="H2118">
        <v>79499</v>
      </c>
      <c r="I2118">
        <v>79499</v>
      </c>
      <c r="J2118">
        <v>79529</v>
      </c>
      <c r="K2118">
        <v>79226</v>
      </c>
      <c r="L2118">
        <v>78586</v>
      </c>
      <c r="M2118">
        <v>78068</v>
      </c>
      <c r="N2118">
        <v>77338</v>
      </c>
      <c r="O2118">
        <v>76752</v>
      </c>
      <c r="P2118" s="2">
        <v>76088</v>
      </c>
      <c r="Q2118" s="10" t="s">
        <v>3304</v>
      </c>
    </row>
    <row r="2119" spans="1:19" x14ac:dyDescent="0.2">
      <c r="A2119" t="s">
        <v>6586</v>
      </c>
      <c r="B2119">
        <v>39147</v>
      </c>
      <c r="C2119">
        <v>50</v>
      </c>
      <c r="D2119" t="str">
        <f t="shared" si="111"/>
        <v>05000US39147</v>
      </c>
      <c r="E2119" t="s">
        <v>2140</v>
      </c>
      <c r="F2119" t="str">
        <f t="shared" si="112"/>
        <v>Seneca</v>
      </c>
      <c r="G2119" t="str">
        <f t="shared" si="113"/>
        <v>Ohio</v>
      </c>
      <c r="H2119">
        <v>56745</v>
      </c>
      <c r="I2119">
        <v>56742</v>
      </c>
      <c r="J2119">
        <v>56626</v>
      </c>
      <c r="K2119">
        <v>56434</v>
      </c>
      <c r="L2119">
        <v>56038</v>
      </c>
      <c r="M2119">
        <v>55826</v>
      </c>
      <c r="N2119">
        <v>55757</v>
      </c>
      <c r="O2119">
        <v>55579</v>
      </c>
      <c r="P2119" s="2">
        <v>55353</v>
      </c>
      <c r="Q2119" s="10" t="s">
        <v>3274</v>
      </c>
    </row>
    <row r="2120" spans="1:19" x14ac:dyDescent="0.2">
      <c r="A2120" t="s">
        <v>6587</v>
      </c>
      <c r="B2120">
        <v>39149</v>
      </c>
      <c r="C2120">
        <v>50</v>
      </c>
      <c r="D2120" t="str">
        <f t="shared" si="111"/>
        <v>05000US39149</v>
      </c>
      <c r="E2120" t="s">
        <v>2141</v>
      </c>
      <c r="F2120" t="str">
        <f t="shared" si="112"/>
        <v>Shelby</v>
      </c>
      <c r="G2120" t="str">
        <f t="shared" si="113"/>
        <v>Ohio</v>
      </c>
      <c r="H2120">
        <v>49423</v>
      </c>
      <c r="I2120">
        <v>49420</v>
      </c>
      <c r="J2120">
        <v>49311</v>
      </c>
      <c r="K2120">
        <v>49243</v>
      </c>
      <c r="L2120">
        <v>49133</v>
      </c>
      <c r="M2120">
        <v>49134</v>
      </c>
      <c r="N2120">
        <v>48939</v>
      </c>
      <c r="O2120">
        <v>48917</v>
      </c>
      <c r="P2120" s="2">
        <v>48623</v>
      </c>
      <c r="Q2120" s="10" t="s">
        <v>3305</v>
      </c>
    </row>
    <row r="2121" spans="1:19" x14ac:dyDescent="0.2">
      <c r="A2121" t="s">
        <v>6588</v>
      </c>
      <c r="B2121">
        <v>39151</v>
      </c>
      <c r="C2121">
        <v>50</v>
      </c>
      <c r="D2121" t="str">
        <f t="shared" si="111"/>
        <v>05000US39151</v>
      </c>
      <c r="E2121" t="s">
        <v>2142</v>
      </c>
      <c r="F2121" t="str">
        <f t="shared" si="112"/>
        <v>Stark</v>
      </c>
      <c r="G2121" t="str">
        <f t="shared" si="113"/>
        <v>Ohio</v>
      </c>
      <c r="H2121">
        <v>375586</v>
      </c>
      <c r="I2121">
        <v>375592</v>
      </c>
      <c r="J2121">
        <v>375470</v>
      </c>
      <c r="K2121">
        <v>374265</v>
      </c>
      <c r="L2121">
        <v>374807</v>
      </c>
      <c r="M2121">
        <v>374965</v>
      </c>
      <c r="N2121">
        <v>375563</v>
      </c>
      <c r="O2121">
        <v>374865</v>
      </c>
      <c r="P2121" s="2">
        <v>373612</v>
      </c>
      <c r="Q2121" s="10" t="s">
        <v>3299</v>
      </c>
    </row>
    <row r="2122" spans="1:19" x14ac:dyDescent="0.2">
      <c r="A2122" t="s">
        <v>6589</v>
      </c>
      <c r="B2122">
        <v>39153</v>
      </c>
      <c r="C2122">
        <v>50</v>
      </c>
      <c r="D2122" t="str">
        <f t="shared" si="111"/>
        <v>05000US39153</v>
      </c>
      <c r="E2122" t="s">
        <v>2143</v>
      </c>
      <c r="F2122" t="str">
        <f t="shared" si="112"/>
        <v>Summit</v>
      </c>
      <c r="G2122" t="str">
        <f t="shared" si="113"/>
        <v>Ohio</v>
      </c>
      <c r="H2122">
        <v>541781</v>
      </c>
      <c r="I2122">
        <v>541782</v>
      </c>
      <c r="J2122">
        <v>541674</v>
      </c>
      <c r="K2122">
        <v>541247</v>
      </c>
      <c r="L2122">
        <v>541050</v>
      </c>
      <c r="M2122">
        <v>541929</v>
      </c>
      <c r="N2122">
        <v>542267</v>
      </c>
      <c r="O2122">
        <v>541316</v>
      </c>
      <c r="P2122" s="2">
        <v>540300</v>
      </c>
      <c r="Q2122" s="10" t="s">
        <v>3299</v>
      </c>
    </row>
    <row r="2123" spans="1:19" x14ac:dyDescent="0.2">
      <c r="A2123" t="s">
        <v>6590</v>
      </c>
      <c r="B2123">
        <v>39155</v>
      </c>
      <c r="C2123">
        <v>50</v>
      </c>
      <c r="D2123" t="str">
        <f t="shared" si="111"/>
        <v>05000US39155</v>
      </c>
      <c r="E2123" t="s">
        <v>2144</v>
      </c>
      <c r="F2123" t="str">
        <f t="shared" si="112"/>
        <v>Trumbull</v>
      </c>
      <c r="G2123" t="str">
        <f t="shared" si="113"/>
        <v>Ohio</v>
      </c>
      <c r="H2123">
        <v>210312</v>
      </c>
      <c r="I2123">
        <v>210318</v>
      </c>
      <c r="J2123">
        <v>209868</v>
      </c>
      <c r="K2123">
        <v>208915</v>
      </c>
      <c r="L2123">
        <v>207371</v>
      </c>
      <c r="M2123">
        <v>206472</v>
      </c>
      <c r="N2123">
        <v>205240</v>
      </c>
      <c r="O2123">
        <v>203631</v>
      </c>
      <c r="P2123" s="2">
        <v>201825</v>
      </c>
      <c r="Q2123" s="10" t="s">
        <v>3299</v>
      </c>
    </row>
    <row r="2124" spans="1:19" x14ac:dyDescent="0.2">
      <c r="A2124" t="s">
        <v>6591</v>
      </c>
      <c r="B2124">
        <v>39157</v>
      </c>
      <c r="C2124">
        <v>50</v>
      </c>
      <c r="D2124" t="str">
        <f t="shared" si="111"/>
        <v>05000US39157</v>
      </c>
      <c r="E2124" t="s">
        <v>2145</v>
      </c>
      <c r="F2124" t="str">
        <f t="shared" si="112"/>
        <v>Tuscarawas</v>
      </c>
      <c r="G2124" t="str">
        <f t="shared" si="113"/>
        <v>Ohio</v>
      </c>
      <c r="H2124">
        <v>92582</v>
      </c>
      <c r="I2124">
        <v>92582</v>
      </c>
      <c r="J2124">
        <v>92560</v>
      </c>
      <c r="K2124">
        <v>92514</v>
      </c>
      <c r="L2124">
        <v>92452</v>
      </c>
      <c r="M2124">
        <v>92683</v>
      </c>
      <c r="N2124">
        <v>92637</v>
      </c>
      <c r="O2124">
        <v>92702</v>
      </c>
      <c r="P2124" s="2">
        <v>92420</v>
      </c>
      <c r="Q2124" s="10" t="s">
        <v>3299</v>
      </c>
    </row>
    <row r="2125" spans="1:19" x14ac:dyDescent="0.2">
      <c r="A2125" t="s">
        <v>6592</v>
      </c>
      <c r="B2125">
        <v>39159</v>
      </c>
      <c r="C2125">
        <v>50</v>
      </c>
      <c r="D2125" t="str">
        <f t="shared" si="111"/>
        <v>05000US39159</v>
      </c>
      <c r="E2125" t="s">
        <v>2146</v>
      </c>
      <c r="F2125" t="str">
        <f t="shared" si="112"/>
        <v>Union</v>
      </c>
      <c r="G2125" t="str">
        <f t="shared" si="113"/>
        <v>Ohio</v>
      </c>
      <c r="H2125">
        <v>52300</v>
      </c>
      <c r="I2125">
        <v>52267</v>
      </c>
      <c r="J2125">
        <v>52416</v>
      </c>
      <c r="K2125">
        <v>53126</v>
      </c>
      <c r="L2125">
        <v>52834</v>
      </c>
      <c r="M2125">
        <v>53431</v>
      </c>
      <c r="N2125">
        <v>53737</v>
      </c>
      <c r="O2125">
        <v>54315</v>
      </c>
      <c r="P2125" s="2">
        <v>55457</v>
      </c>
      <c r="Q2125" s="10" t="s">
        <v>3305</v>
      </c>
    </row>
    <row r="2126" spans="1:19" x14ac:dyDescent="0.2">
      <c r="A2126" t="s">
        <v>6593</v>
      </c>
      <c r="B2126">
        <v>39161</v>
      </c>
      <c r="C2126">
        <v>50</v>
      </c>
      <c r="D2126" t="str">
        <f t="shared" si="111"/>
        <v>05000US39161</v>
      </c>
      <c r="E2126" t="s">
        <v>2147</v>
      </c>
      <c r="F2126" t="str">
        <f t="shared" si="112"/>
        <v>Van Wert</v>
      </c>
      <c r="G2126" t="str">
        <f t="shared" si="113"/>
        <v>Ohio</v>
      </c>
      <c r="H2126">
        <v>28744</v>
      </c>
      <c r="I2126">
        <v>28744</v>
      </c>
      <c r="J2126">
        <v>28664</v>
      </c>
      <c r="K2126">
        <v>28698</v>
      </c>
      <c r="L2126">
        <v>28715</v>
      </c>
      <c r="M2126">
        <v>28459</v>
      </c>
      <c r="N2126">
        <v>28440</v>
      </c>
      <c r="O2126">
        <v>28529</v>
      </c>
      <c r="P2126" s="2">
        <v>28362</v>
      </c>
      <c r="Q2126" s="10" t="s">
        <v>3305</v>
      </c>
    </row>
    <row r="2127" spans="1:19" x14ac:dyDescent="0.2">
      <c r="A2127" t="s">
        <v>6594</v>
      </c>
      <c r="B2127">
        <v>39163</v>
      </c>
      <c r="C2127">
        <v>50</v>
      </c>
      <c r="D2127" t="str">
        <f t="shared" si="111"/>
        <v>05000US39163</v>
      </c>
      <c r="E2127" t="s">
        <v>2148</v>
      </c>
      <c r="F2127" t="str">
        <f t="shared" si="112"/>
        <v>Vinton</v>
      </c>
      <c r="G2127" t="str">
        <f t="shared" si="113"/>
        <v>Ohio</v>
      </c>
      <c r="H2127">
        <v>13435</v>
      </c>
      <c r="I2127">
        <v>13430</v>
      </c>
      <c r="J2127">
        <v>13415</v>
      </c>
      <c r="K2127">
        <v>13401</v>
      </c>
      <c r="L2127">
        <v>13232</v>
      </c>
      <c r="M2127">
        <v>13283</v>
      </c>
      <c r="N2127">
        <v>13186</v>
      </c>
      <c r="O2127">
        <v>13020</v>
      </c>
      <c r="P2127" s="2">
        <v>12921</v>
      </c>
      <c r="Q2127" s="10" t="s">
        <v>3299</v>
      </c>
    </row>
    <row r="2128" spans="1:19" x14ac:dyDescent="0.2">
      <c r="A2128" t="s">
        <v>6595</v>
      </c>
      <c r="B2128">
        <v>39165</v>
      </c>
      <c r="C2128">
        <v>50</v>
      </c>
      <c r="D2128" t="str">
        <f t="shared" si="111"/>
        <v>05000US39165</v>
      </c>
      <c r="E2128" t="s">
        <v>2149</v>
      </c>
      <c r="F2128" t="str">
        <f t="shared" si="112"/>
        <v>Warren</v>
      </c>
      <c r="G2128" t="str">
        <f t="shared" si="113"/>
        <v>Ohio</v>
      </c>
      <c r="H2128">
        <v>212693</v>
      </c>
      <c r="I2128">
        <v>212868</v>
      </c>
      <c r="J2128">
        <v>213531</v>
      </c>
      <c r="K2128">
        <v>215780</v>
      </c>
      <c r="L2128">
        <v>217788</v>
      </c>
      <c r="M2128">
        <v>219775</v>
      </c>
      <c r="N2128">
        <v>221856</v>
      </c>
      <c r="O2128">
        <v>224439</v>
      </c>
      <c r="P2128" s="2">
        <v>227063</v>
      </c>
      <c r="Q2128" s="10" t="s">
        <v>3304</v>
      </c>
    </row>
    <row r="2129" spans="1:20" x14ac:dyDescent="0.2">
      <c r="A2129" t="s">
        <v>6596</v>
      </c>
      <c r="B2129">
        <v>39167</v>
      </c>
      <c r="C2129">
        <v>50</v>
      </c>
      <c r="D2129" t="str">
        <f t="shared" si="111"/>
        <v>05000US39167</v>
      </c>
      <c r="E2129" t="s">
        <v>2150</v>
      </c>
      <c r="F2129" t="str">
        <f t="shared" si="112"/>
        <v>Washington</v>
      </c>
      <c r="G2129" t="str">
        <f t="shared" si="113"/>
        <v>Ohio</v>
      </c>
      <c r="H2129">
        <v>61778</v>
      </c>
      <c r="I2129">
        <v>61778</v>
      </c>
      <c r="J2129">
        <v>61709</v>
      </c>
      <c r="K2129">
        <v>61546</v>
      </c>
      <c r="L2129">
        <v>61494</v>
      </c>
      <c r="M2129">
        <v>61395</v>
      </c>
      <c r="N2129">
        <v>61198</v>
      </c>
      <c r="O2129">
        <v>61071</v>
      </c>
      <c r="P2129" s="2">
        <v>60610</v>
      </c>
      <c r="Q2129" s="10" t="s">
        <v>3299</v>
      </c>
    </row>
    <row r="2130" spans="1:20" x14ac:dyDescent="0.2">
      <c r="A2130" t="s">
        <v>6597</v>
      </c>
      <c r="B2130">
        <v>39169</v>
      </c>
      <c r="C2130">
        <v>50</v>
      </c>
      <c r="D2130" t="str">
        <f t="shared" si="111"/>
        <v>05000US39169</v>
      </c>
      <c r="E2130" t="s">
        <v>2151</v>
      </c>
      <c r="F2130" t="str">
        <f t="shared" si="112"/>
        <v>Wayne</v>
      </c>
      <c r="G2130" t="str">
        <f t="shared" si="113"/>
        <v>Ohio</v>
      </c>
      <c r="H2130">
        <v>114520</v>
      </c>
      <c r="I2130">
        <v>114514</v>
      </c>
      <c r="J2130">
        <v>114433</v>
      </c>
      <c r="K2130">
        <v>114654</v>
      </c>
      <c r="L2130">
        <v>115045</v>
      </c>
      <c r="M2130">
        <v>115317</v>
      </c>
      <c r="N2130">
        <v>115796</v>
      </c>
      <c r="O2130">
        <v>116108</v>
      </c>
      <c r="P2130" s="2">
        <v>116470</v>
      </c>
      <c r="Q2130" s="10" t="s">
        <v>3299</v>
      </c>
    </row>
    <row r="2131" spans="1:20" x14ac:dyDescent="0.2">
      <c r="A2131" t="s">
        <v>6598</v>
      </c>
      <c r="B2131">
        <v>39171</v>
      </c>
      <c r="C2131">
        <v>50</v>
      </c>
      <c r="D2131" t="str">
        <f t="shared" si="111"/>
        <v>05000US39171</v>
      </c>
      <c r="E2131" t="s">
        <v>2152</v>
      </c>
      <c r="F2131" t="str">
        <f t="shared" si="112"/>
        <v>Williams</v>
      </c>
      <c r="G2131" t="str">
        <f t="shared" si="113"/>
        <v>Ohio</v>
      </c>
      <c r="H2131">
        <v>37642</v>
      </c>
      <c r="I2131">
        <v>37650</v>
      </c>
      <c r="J2131">
        <v>37535</v>
      </c>
      <c r="K2131">
        <v>37586</v>
      </c>
      <c r="L2131">
        <v>37553</v>
      </c>
      <c r="M2131">
        <v>37468</v>
      </c>
      <c r="N2131">
        <v>37233</v>
      </c>
      <c r="O2131">
        <v>37077</v>
      </c>
      <c r="P2131" s="2">
        <v>37017</v>
      </c>
      <c r="Q2131" s="10" t="s">
        <v>3305</v>
      </c>
    </row>
    <row r="2132" spans="1:20" x14ac:dyDescent="0.2">
      <c r="A2132" t="s">
        <v>6599</v>
      </c>
      <c r="B2132">
        <v>39173</v>
      </c>
      <c r="C2132">
        <v>50</v>
      </c>
      <c r="D2132" t="str">
        <f t="shared" si="111"/>
        <v>05000US39173</v>
      </c>
      <c r="E2132" t="s">
        <v>2153</v>
      </c>
      <c r="F2132" t="str">
        <f t="shared" si="112"/>
        <v>Wood</v>
      </c>
      <c r="G2132" t="str">
        <f t="shared" si="113"/>
        <v>Ohio</v>
      </c>
      <c r="H2132">
        <v>125488</v>
      </c>
      <c r="I2132">
        <v>125488</v>
      </c>
      <c r="J2132">
        <v>125939</v>
      </c>
      <c r="K2132">
        <v>127268</v>
      </c>
      <c r="L2132">
        <v>128609</v>
      </c>
      <c r="M2132">
        <v>129149</v>
      </c>
      <c r="N2132">
        <v>129509</v>
      </c>
      <c r="O2132">
        <v>129606</v>
      </c>
      <c r="P2132" s="2">
        <v>130219</v>
      </c>
      <c r="Q2132" s="10" t="s">
        <v>3274</v>
      </c>
    </row>
    <row r="2133" spans="1:20" x14ac:dyDescent="0.2">
      <c r="A2133" t="s">
        <v>6600</v>
      </c>
      <c r="B2133">
        <v>39175</v>
      </c>
      <c r="C2133">
        <v>50</v>
      </c>
      <c r="D2133" t="str">
        <f t="shared" si="111"/>
        <v>05000US39175</v>
      </c>
      <c r="E2133" t="s">
        <v>2154</v>
      </c>
      <c r="F2133" t="str">
        <f t="shared" si="112"/>
        <v>Wyandot</v>
      </c>
      <c r="G2133" t="str">
        <f t="shared" si="113"/>
        <v>Ohio</v>
      </c>
      <c r="H2133">
        <v>22615</v>
      </c>
      <c r="I2133">
        <v>22615</v>
      </c>
      <c r="J2133">
        <v>22592</v>
      </c>
      <c r="K2133">
        <v>22658</v>
      </c>
      <c r="L2133">
        <v>22595</v>
      </c>
      <c r="M2133">
        <v>22506</v>
      </c>
      <c r="N2133">
        <v>22335</v>
      </c>
      <c r="O2133">
        <v>22241</v>
      </c>
      <c r="P2133" s="2">
        <v>22118</v>
      </c>
      <c r="Q2133" s="10" t="s">
        <v>3274</v>
      </c>
    </row>
    <row r="2134" spans="1:20" x14ac:dyDescent="0.2">
      <c r="A2134" t="s">
        <v>6601</v>
      </c>
      <c r="B2134">
        <v>40001</v>
      </c>
      <c r="C2134">
        <v>50</v>
      </c>
      <c r="D2134" t="str">
        <f t="shared" si="111"/>
        <v>05000US40001</v>
      </c>
      <c r="E2134" t="s">
        <v>2155</v>
      </c>
      <c r="F2134" t="str">
        <f t="shared" si="112"/>
        <v>Adair</v>
      </c>
      <c r="G2134" t="str">
        <f t="shared" si="113"/>
        <v>Oklahoma</v>
      </c>
      <c r="H2134">
        <v>22683</v>
      </c>
      <c r="I2134">
        <v>22683</v>
      </c>
      <c r="J2134">
        <v>22732</v>
      </c>
      <c r="K2134">
        <v>22518</v>
      </c>
      <c r="L2134">
        <v>22252</v>
      </c>
      <c r="M2134">
        <v>22233</v>
      </c>
      <c r="N2134">
        <v>22171</v>
      </c>
      <c r="O2134">
        <v>22050</v>
      </c>
      <c r="P2134" s="2">
        <v>22098</v>
      </c>
      <c r="Q2134" s="10" t="s">
        <v>3287</v>
      </c>
      <c r="S2134" s="3"/>
      <c r="T2134" s="2"/>
    </row>
    <row r="2135" spans="1:20" x14ac:dyDescent="0.2">
      <c r="A2135" t="s">
        <v>6602</v>
      </c>
      <c r="B2135">
        <v>40003</v>
      </c>
      <c r="C2135">
        <v>50</v>
      </c>
      <c r="D2135" t="str">
        <f t="shared" si="111"/>
        <v>05000US40003</v>
      </c>
      <c r="E2135" t="s">
        <v>2156</v>
      </c>
      <c r="F2135" t="str">
        <f t="shared" si="112"/>
        <v>Alfalfa</v>
      </c>
      <c r="G2135" t="str">
        <f t="shared" si="113"/>
        <v>Oklahoma</v>
      </c>
      <c r="H2135">
        <v>5642</v>
      </c>
      <c r="I2135">
        <v>5642</v>
      </c>
      <c r="J2135">
        <v>5632</v>
      </c>
      <c r="K2135">
        <v>5646</v>
      </c>
      <c r="L2135">
        <v>5653</v>
      </c>
      <c r="M2135">
        <v>5824</v>
      </c>
      <c r="N2135">
        <v>5777</v>
      </c>
      <c r="O2135">
        <v>5840</v>
      </c>
      <c r="P2135" s="2">
        <v>5827</v>
      </c>
      <c r="Q2135" s="10" t="s">
        <v>3287</v>
      </c>
    </row>
    <row r="2136" spans="1:20" x14ac:dyDescent="0.2">
      <c r="A2136" t="s">
        <v>6603</v>
      </c>
      <c r="B2136">
        <v>40005</v>
      </c>
      <c r="C2136">
        <v>50</v>
      </c>
      <c r="D2136" t="str">
        <f t="shared" si="111"/>
        <v>05000US40005</v>
      </c>
      <c r="E2136" t="s">
        <v>2157</v>
      </c>
      <c r="F2136" t="str">
        <f t="shared" si="112"/>
        <v>Atoka</v>
      </c>
      <c r="G2136" t="str">
        <f t="shared" si="113"/>
        <v>Oklahoma</v>
      </c>
      <c r="H2136">
        <v>14182</v>
      </c>
      <c r="I2136">
        <v>14183</v>
      </c>
      <c r="J2136">
        <v>14163</v>
      </c>
      <c r="K2136">
        <v>14121</v>
      </c>
      <c r="L2136">
        <v>13978</v>
      </c>
      <c r="M2136">
        <v>13815</v>
      </c>
      <c r="N2136">
        <v>13846</v>
      </c>
      <c r="O2136">
        <v>13786</v>
      </c>
      <c r="P2136" s="2">
        <v>13810</v>
      </c>
      <c r="Q2136" s="10" t="s">
        <v>3287</v>
      </c>
    </row>
    <row r="2137" spans="1:20" x14ac:dyDescent="0.2">
      <c r="A2137" t="s">
        <v>6604</v>
      </c>
      <c r="B2137">
        <v>40007</v>
      </c>
      <c r="C2137">
        <v>50</v>
      </c>
      <c r="D2137" t="str">
        <f t="shared" si="111"/>
        <v>05000US40007</v>
      </c>
      <c r="E2137" t="s">
        <v>2158</v>
      </c>
      <c r="F2137" t="str">
        <f t="shared" si="112"/>
        <v>Beaver</v>
      </c>
      <c r="G2137" t="str">
        <f t="shared" si="113"/>
        <v>Oklahoma</v>
      </c>
      <c r="H2137">
        <v>5636</v>
      </c>
      <c r="I2137">
        <v>5636</v>
      </c>
      <c r="J2137">
        <v>5638</v>
      </c>
      <c r="K2137">
        <v>5631</v>
      </c>
      <c r="L2137">
        <v>5584</v>
      </c>
      <c r="M2137">
        <v>5533</v>
      </c>
      <c r="N2137">
        <v>5479</v>
      </c>
      <c r="O2137">
        <v>5415</v>
      </c>
      <c r="P2137" s="2">
        <v>5382</v>
      </c>
      <c r="Q2137" s="10" t="s">
        <v>3287</v>
      </c>
    </row>
    <row r="2138" spans="1:20" x14ac:dyDescent="0.2">
      <c r="A2138" t="s">
        <v>6605</v>
      </c>
      <c r="B2138">
        <v>40009</v>
      </c>
      <c r="C2138">
        <v>50</v>
      </c>
      <c r="D2138" t="str">
        <f t="shared" si="111"/>
        <v>05000US40009</v>
      </c>
      <c r="E2138" t="s">
        <v>2159</v>
      </c>
      <c r="F2138" t="str">
        <f t="shared" si="112"/>
        <v>Beckham</v>
      </c>
      <c r="G2138" t="str">
        <f t="shared" si="113"/>
        <v>Oklahoma</v>
      </c>
      <c r="H2138">
        <v>22119</v>
      </c>
      <c r="I2138">
        <v>22119</v>
      </c>
      <c r="J2138">
        <v>22053</v>
      </c>
      <c r="K2138">
        <v>22323</v>
      </c>
      <c r="L2138">
        <v>23123</v>
      </c>
      <c r="M2138">
        <v>23521</v>
      </c>
      <c r="N2138">
        <v>23661</v>
      </c>
      <c r="O2138">
        <v>23628</v>
      </c>
      <c r="P2138" s="2">
        <v>22519</v>
      </c>
      <c r="Q2138" s="10" t="s">
        <v>3287</v>
      </c>
    </row>
    <row r="2139" spans="1:20" x14ac:dyDescent="0.2">
      <c r="A2139" t="s">
        <v>6606</v>
      </c>
      <c r="B2139">
        <v>40011</v>
      </c>
      <c r="C2139">
        <v>50</v>
      </c>
      <c r="D2139" t="str">
        <f t="shared" si="111"/>
        <v>05000US40011</v>
      </c>
      <c r="E2139" t="s">
        <v>2160</v>
      </c>
      <c r="F2139" t="str">
        <f t="shared" si="112"/>
        <v>Blaine</v>
      </c>
      <c r="G2139" t="str">
        <f t="shared" si="113"/>
        <v>Oklahoma</v>
      </c>
      <c r="H2139">
        <v>11943</v>
      </c>
      <c r="I2139">
        <v>11943</v>
      </c>
      <c r="J2139">
        <v>9898</v>
      </c>
      <c r="K2139">
        <v>9683</v>
      </c>
      <c r="L2139">
        <v>9814</v>
      </c>
      <c r="M2139">
        <v>9784</v>
      </c>
      <c r="N2139">
        <v>9854</v>
      </c>
      <c r="O2139">
        <v>9788</v>
      </c>
      <c r="P2139" s="2">
        <v>9643</v>
      </c>
      <c r="Q2139" s="10" t="s">
        <v>3287</v>
      </c>
    </row>
    <row r="2140" spans="1:20" x14ac:dyDescent="0.2">
      <c r="A2140" t="s">
        <v>6607</v>
      </c>
      <c r="B2140">
        <v>40013</v>
      </c>
      <c r="C2140">
        <v>50</v>
      </c>
      <c r="D2140" t="str">
        <f t="shared" si="111"/>
        <v>05000US40013</v>
      </c>
      <c r="E2140" t="s">
        <v>2161</v>
      </c>
      <c r="F2140" t="str">
        <f t="shared" si="112"/>
        <v>Bryan</v>
      </c>
      <c r="G2140" t="str">
        <f t="shared" si="113"/>
        <v>Oklahoma</v>
      </c>
      <c r="H2140">
        <v>42416</v>
      </c>
      <c r="I2140">
        <v>42416</v>
      </c>
      <c r="J2140">
        <v>42626</v>
      </c>
      <c r="K2140">
        <v>43135</v>
      </c>
      <c r="L2140">
        <v>43458</v>
      </c>
      <c r="M2140">
        <v>44166</v>
      </c>
      <c r="N2140">
        <v>44459</v>
      </c>
      <c r="O2140">
        <v>44987</v>
      </c>
      <c r="P2140" s="2">
        <v>45573</v>
      </c>
      <c r="Q2140" s="10" t="s">
        <v>3287</v>
      </c>
    </row>
    <row r="2141" spans="1:20" x14ac:dyDescent="0.2">
      <c r="A2141" t="s">
        <v>6608</v>
      </c>
      <c r="B2141">
        <v>40015</v>
      </c>
      <c r="C2141">
        <v>50</v>
      </c>
      <c r="D2141" t="str">
        <f t="shared" si="111"/>
        <v>05000US40015</v>
      </c>
      <c r="E2141" t="s">
        <v>2162</v>
      </c>
      <c r="F2141" t="str">
        <f t="shared" si="112"/>
        <v>Caddo</v>
      </c>
      <c r="G2141" t="str">
        <f t="shared" si="113"/>
        <v>Oklahoma</v>
      </c>
      <c r="H2141">
        <v>29600</v>
      </c>
      <c r="I2141">
        <v>29600</v>
      </c>
      <c r="J2141">
        <v>29676</v>
      </c>
      <c r="K2141">
        <v>29611</v>
      </c>
      <c r="L2141">
        <v>29680</v>
      </c>
      <c r="M2141">
        <v>29509</v>
      </c>
      <c r="N2141">
        <v>29407</v>
      </c>
      <c r="O2141">
        <v>29398</v>
      </c>
      <c r="P2141" s="2">
        <v>29557</v>
      </c>
      <c r="Q2141" s="10" t="s">
        <v>3287</v>
      </c>
    </row>
    <row r="2142" spans="1:20" x14ac:dyDescent="0.2">
      <c r="A2142" t="s">
        <v>6609</v>
      </c>
      <c r="B2142">
        <v>40017</v>
      </c>
      <c r="C2142">
        <v>50</v>
      </c>
      <c r="D2142" t="str">
        <f t="shared" si="111"/>
        <v>05000US40017</v>
      </c>
      <c r="E2142" t="s">
        <v>2163</v>
      </c>
      <c r="F2142" t="str">
        <f t="shared" si="112"/>
        <v>Canadian</v>
      </c>
      <c r="G2142" t="str">
        <f t="shared" si="113"/>
        <v>Oklahoma</v>
      </c>
      <c r="H2142">
        <v>115541</v>
      </c>
      <c r="I2142">
        <v>115541</v>
      </c>
      <c r="J2142">
        <v>116332</v>
      </c>
      <c r="K2142">
        <v>119438</v>
      </c>
      <c r="L2142">
        <v>122543</v>
      </c>
      <c r="M2142">
        <v>126061</v>
      </c>
      <c r="N2142">
        <v>129437</v>
      </c>
      <c r="O2142">
        <v>133283</v>
      </c>
      <c r="P2142" s="2">
        <v>136532</v>
      </c>
      <c r="Q2142" s="10" t="s">
        <v>3287</v>
      </c>
    </row>
    <row r="2143" spans="1:20" x14ac:dyDescent="0.2">
      <c r="A2143" t="s">
        <v>6610</v>
      </c>
      <c r="B2143">
        <v>40019</v>
      </c>
      <c r="C2143">
        <v>50</v>
      </c>
      <c r="D2143" t="str">
        <f t="shared" si="111"/>
        <v>05000US40019</v>
      </c>
      <c r="E2143" t="s">
        <v>2164</v>
      </c>
      <c r="F2143" t="str">
        <f t="shared" si="112"/>
        <v>Carter</v>
      </c>
      <c r="G2143" t="str">
        <f t="shared" si="113"/>
        <v>Oklahoma</v>
      </c>
      <c r="H2143">
        <v>47557</v>
      </c>
      <c r="I2143">
        <v>47726</v>
      </c>
      <c r="J2143">
        <v>47791</v>
      </c>
      <c r="K2143">
        <v>48085</v>
      </c>
      <c r="L2143">
        <v>48099</v>
      </c>
      <c r="M2143">
        <v>48590</v>
      </c>
      <c r="N2143">
        <v>48738</v>
      </c>
      <c r="O2143">
        <v>48666</v>
      </c>
      <c r="P2143" s="2">
        <v>48556</v>
      </c>
      <c r="Q2143" s="10" t="s">
        <v>3287</v>
      </c>
    </row>
    <row r="2144" spans="1:20" x14ac:dyDescent="0.2">
      <c r="A2144" t="s">
        <v>6611</v>
      </c>
      <c r="B2144">
        <v>40021</v>
      </c>
      <c r="C2144">
        <v>50</v>
      </c>
      <c r="D2144" t="str">
        <f t="shared" si="111"/>
        <v>05000US40021</v>
      </c>
      <c r="E2144" t="s">
        <v>2165</v>
      </c>
      <c r="F2144" t="str">
        <f t="shared" si="112"/>
        <v>Cherokee</v>
      </c>
      <c r="G2144" t="str">
        <f t="shared" si="113"/>
        <v>Oklahoma</v>
      </c>
      <c r="H2144">
        <v>46987</v>
      </c>
      <c r="I2144">
        <v>46985</v>
      </c>
      <c r="J2144">
        <v>47118</v>
      </c>
      <c r="K2144">
        <v>47740</v>
      </c>
      <c r="L2144">
        <v>48051</v>
      </c>
      <c r="M2144">
        <v>47923</v>
      </c>
      <c r="N2144">
        <v>48294</v>
      </c>
      <c r="O2144">
        <v>48369</v>
      </c>
      <c r="P2144" s="2">
        <v>48700</v>
      </c>
      <c r="Q2144" s="10" t="s">
        <v>3287</v>
      </c>
    </row>
    <row r="2145" spans="1:17" x14ac:dyDescent="0.2">
      <c r="A2145" t="s">
        <v>6612</v>
      </c>
      <c r="B2145">
        <v>40023</v>
      </c>
      <c r="C2145">
        <v>50</v>
      </c>
      <c r="D2145" t="str">
        <f t="shared" si="111"/>
        <v>05000US40023</v>
      </c>
      <c r="E2145" t="s">
        <v>2166</v>
      </c>
      <c r="F2145" t="str">
        <f t="shared" si="112"/>
        <v>Choctaw</v>
      </c>
      <c r="G2145" t="str">
        <f t="shared" si="113"/>
        <v>Oklahoma</v>
      </c>
      <c r="H2145">
        <v>15205</v>
      </c>
      <c r="I2145">
        <v>15205</v>
      </c>
      <c r="J2145">
        <v>15228</v>
      </c>
      <c r="K2145">
        <v>15248</v>
      </c>
      <c r="L2145">
        <v>15173</v>
      </c>
      <c r="M2145">
        <v>15064</v>
      </c>
      <c r="N2145">
        <v>15126</v>
      </c>
      <c r="O2145">
        <v>15005</v>
      </c>
      <c r="P2145" s="2">
        <v>14885</v>
      </c>
      <c r="Q2145" s="10" t="s">
        <v>3287</v>
      </c>
    </row>
    <row r="2146" spans="1:17" x14ac:dyDescent="0.2">
      <c r="A2146" t="s">
        <v>6613</v>
      </c>
      <c r="B2146">
        <v>40025</v>
      </c>
      <c r="C2146">
        <v>50</v>
      </c>
      <c r="D2146" t="str">
        <f t="shared" si="111"/>
        <v>05000US40025</v>
      </c>
      <c r="E2146" t="s">
        <v>2167</v>
      </c>
      <c r="F2146" t="str">
        <f t="shared" si="112"/>
        <v>Cimarron</v>
      </c>
      <c r="G2146" t="str">
        <f t="shared" si="113"/>
        <v>Oklahoma</v>
      </c>
      <c r="H2146">
        <v>2475</v>
      </c>
      <c r="I2146">
        <v>2475</v>
      </c>
      <c r="J2146">
        <v>2457</v>
      </c>
      <c r="K2146">
        <v>2484</v>
      </c>
      <c r="L2146">
        <v>2392</v>
      </c>
      <c r="M2146">
        <v>2320</v>
      </c>
      <c r="N2146">
        <v>2271</v>
      </c>
      <c r="O2146">
        <v>2200</v>
      </c>
      <c r="P2146" s="2">
        <v>2162</v>
      </c>
      <c r="Q2146" s="10" t="s">
        <v>3287</v>
      </c>
    </row>
    <row r="2147" spans="1:17" x14ac:dyDescent="0.2">
      <c r="A2147" t="s">
        <v>6614</v>
      </c>
      <c r="B2147">
        <v>40027</v>
      </c>
      <c r="C2147">
        <v>50</v>
      </c>
      <c r="D2147" t="str">
        <f t="shared" si="111"/>
        <v>05000US40027</v>
      </c>
      <c r="E2147" t="s">
        <v>2168</v>
      </c>
      <c r="F2147" t="str">
        <f t="shared" si="112"/>
        <v>Cleveland</v>
      </c>
      <c r="G2147" t="str">
        <f t="shared" si="113"/>
        <v>Oklahoma</v>
      </c>
      <c r="H2147">
        <v>255755</v>
      </c>
      <c r="I2147">
        <v>255761</v>
      </c>
      <c r="J2147">
        <v>256923</v>
      </c>
      <c r="K2147">
        <v>261950</v>
      </c>
      <c r="L2147">
        <v>266199</v>
      </c>
      <c r="M2147">
        <v>270015</v>
      </c>
      <c r="N2147">
        <v>270008</v>
      </c>
      <c r="O2147">
        <v>274213</v>
      </c>
      <c r="P2147" s="2">
        <v>278655</v>
      </c>
      <c r="Q2147" s="10" t="s">
        <v>3287</v>
      </c>
    </row>
    <row r="2148" spans="1:17" x14ac:dyDescent="0.2">
      <c r="A2148" t="s">
        <v>6615</v>
      </c>
      <c r="B2148">
        <v>40029</v>
      </c>
      <c r="C2148">
        <v>50</v>
      </c>
      <c r="D2148" t="str">
        <f t="shared" si="111"/>
        <v>05000US40029</v>
      </c>
      <c r="E2148" t="s">
        <v>2169</v>
      </c>
      <c r="F2148" t="str">
        <f t="shared" si="112"/>
        <v>Coal</v>
      </c>
      <c r="G2148" t="str">
        <f t="shared" si="113"/>
        <v>Oklahoma</v>
      </c>
      <c r="H2148">
        <v>5925</v>
      </c>
      <c r="I2148">
        <v>5925</v>
      </c>
      <c r="J2148">
        <v>5894</v>
      </c>
      <c r="K2148">
        <v>5936</v>
      </c>
      <c r="L2148">
        <v>5906</v>
      </c>
      <c r="M2148">
        <v>5796</v>
      </c>
      <c r="N2148">
        <v>5778</v>
      </c>
      <c r="O2148">
        <v>5645</v>
      </c>
      <c r="P2148" s="2">
        <v>5651</v>
      </c>
      <c r="Q2148" s="10" t="s">
        <v>3287</v>
      </c>
    </row>
    <row r="2149" spans="1:17" x14ac:dyDescent="0.2">
      <c r="A2149" t="s">
        <v>6616</v>
      </c>
      <c r="B2149">
        <v>40031</v>
      </c>
      <c r="C2149">
        <v>50</v>
      </c>
      <c r="D2149" t="str">
        <f t="shared" si="111"/>
        <v>05000US40031</v>
      </c>
      <c r="E2149" t="s">
        <v>2170</v>
      </c>
      <c r="F2149" t="str">
        <f t="shared" si="112"/>
        <v>Comanche</v>
      </c>
      <c r="G2149" t="str">
        <f t="shared" si="113"/>
        <v>Oklahoma</v>
      </c>
      <c r="H2149">
        <v>124098</v>
      </c>
      <c r="I2149">
        <v>124098</v>
      </c>
      <c r="J2149">
        <v>125387</v>
      </c>
      <c r="K2149">
        <v>126096</v>
      </c>
      <c r="L2149">
        <v>126609</v>
      </c>
      <c r="M2149">
        <v>125014</v>
      </c>
      <c r="N2149">
        <v>124962</v>
      </c>
      <c r="O2149">
        <v>124196</v>
      </c>
      <c r="P2149" s="2">
        <v>122136</v>
      </c>
      <c r="Q2149" s="10" t="s">
        <v>3287</v>
      </c>
    </row>
    <row r="2150" spans="1:17" x14ac:dyDescent="0.2">
      <c r="A2150" t="s">
        <v>6617</v>
      </c>
      <c r="B2150">
        <v>40033</v>
      </c>
      <c r="C2150">
        <v>50</v>
      </c>
      <c r="D2150" t="str">
        <f t="shared" si="111"/>
        <v>05000US40033</v>
      </c>
      <c r="E2150" t="s">
        <v>2171</v>
      </c>
      <c r="F2150" t="str">
        <f t="shared" si="112"/>
        <v>Cotton</v>
      </c>
      <c r="G2150" t="str">
        <f t="shared" si="113"/>
        <v>Oklahoma</v>
      </c>
      <c r="H2150">
        <v>6193</v>
      </c>
      <c r="I2150">
        <v>6193</v>
      </c>
      <c r="J2150">
        <v>6174</v>
      </c>
      <c r="K2150">
        <v>6159</v>
      </c>
      <c r="L2150">
        <v>6146</v>
      </c>
      <c r="M2150">
        <v>6140</v>
      </c>
      <c r="N2150">
        <v>6109</v>
      </c>
      <c r="O2150">
        <v>5972</v>
      </c>
      <c r="P2150" s="2">
        <v>5941</v>
      </c>
      <c r="Q2150" s="10" t="s">
        <v>3287</v>
      </c>
    </row>
    <row r="2151" spans="1:17" x14ac:dyDescent="0.2">
      <c r="A2151" t="s">
        <v>6618</v>
      </c>
      <c r="B2151">
        <v>40035</v>
      </c>
      <c r="C2151">
        <v>50</v>
      </c>
      <c r="D2151" t="str">
        <f t="shared" si="111"/>
        <v>05000US40035</v>
      </c>
      <c r="E2151" t="s">
        <v>2172</v>
      </c>
      <c r="F2151" t="str">
        <f t="shared" si="112"/>
        <v>Craig</v>
      </c>
      <c r="G2151" t="str">
        <f t="shared" si="113"/>
        <v>Oklahoma</v>
      </c>
      <c r="H2151">
        <v>15029</v>
      </c>
      <c r="I2151">
        <v>15025</v>
      </c>
      <c r="J2151">
        <v>15059</v>
      </c>
      <c r="K2151">
        <v>14938</v>
      </c>
      <c r="L2151">
        <v>14720</v>
      </c>
      <c r="M2151">
        <v>14656</v>
      </c>
      <c r="N2151">
        <v>14585</v>
      </c>
      <c r="O2151">
        <v>14830</v>
      </c>
      <c r="P2151" s="2">
        <v>14625</v>
      </c>
      <c r="Q2151" s="10" t="s">
        <v>3287</v>
      </c>
    </row>
    <row r="2152" spans="1:17" x14ac:dyDescent="0.2">
      <c r="A2152" t="s">
        <v>6619</v>
      </c>
      <c r="B2152">
        <v>40037</v>
      </c>
      <c r="C2152">
        <v>50</v>
      </c>
      <c r="D2152" t="str">
        <f t="shared" si="111"/>
        <v>05000US40037</v>
      </c>
      <c r="E2152" t="s">
        <v>2173</v>
      </c>
      <c r="F2152" t="str">
        <f t="shared" si="112"/>
        <v>Creek</v>
      </c>
      <c r="G2152" t="str">
        <f t="shared" si="113"/>
        <v>Oklahoma</v>
      </c>
      <c r="H2152">
        <v>69967</v>
      </c>
      <c r="I2152">
        <v>69967</v>
      </c>
      <c r="J2152">
        <v>70203</v>
      </c>
      <c r="K2152">
        <v>70687</v>
      </c>
      <c r="L2152">
        <v>70889</v>
      </c>
      <c r="M2152">
        <v>70753</v>
      </c>
      <c r="N2152">
        <v>70724</v>
      </c>
      <c r="O2152">
        <v>70975</v>
      </c>
      <c r="P2152" s="2">
        <v>71312</v>
      </c>
      <c r="Q2152" s="10" t="s">
        <v>3287</v>
      </c>
    </row>
    <row r="2153" spans="1:17" x14ac:dyDescent="0.2">
      <c r="A2153" t="s">
        <v>6620</v>
      </c>
      <c r="B2153">
        <v>40039</v>
      </c>
      <c r="C2153">
        <v>50</v>
      </c>
      <c r="D2153" t="str">
        <f t="shared" si="111"/>
        <v>05000US40039</v>
      </c>
      <c r="E2153" t="s">
        <v>2174</v>
      </c>
      <c r="F2153" t="str">
        <f t="shared" si="112"/>
        <v>Custer</v>
      </c>
      <c r="G2153" t="str">
        <f t="shared" si="113"/>
        <v>Oklahoma</v>
      </c>
      <c r="H2153">
        <v>27469</v>
      </c>
      <c r="I2153">
        <v>27469</v>
      </c>
      <c r="J2153">
        <v>27490</v>
      </c>
      <c r="K2153">
        <v>27722</v>
      </c>
      <c r="L2153">
        <v>28511</v>
      </c>
      <c r="M2153">
        <v>29298</v>
      </c>
      <c r="N2153">
        <v>29522</v>
      </c>
      <c r="O2153">
        <v>29614</v>
      </c>
      <c r="P2153" s="2">
        <v>29293</v>
      </c>
      <c r="Q2153" s="10" t="s">
        <v>3287</v>
      </c>
    </row>
    <row r="2154" spans="1:17" x14ac:dyDescent="0.2">
      <c r="A2154" t="s">
        <v>6621</v>
      </c>
      <c r="B2154">
        <v>40041</v>
      </c>
      <c r="C2154">
        <v>50</v>
      </c>
      <c r="D2154" t="str">
        <f t="shared" si="111"/>
        <v>05000US40041</v>
      </c>
      <c r="E2154" t="s">
        <v>2175</v>
      </c>
      <c r="F2154" t="str">
        <f t="shared" si="112"/>
        <v>Delaware</v>
      </c>
      <c r="G2154" t="str">
        <f t="shared" si="113"/>
        <v>Oklahoma</v>
      </c>
      <c r="H2154">
        <v>41487</v>
      </c>
      <c r="I2154">
        <v>41489</v>
      </c>
      <c r="J2154">
        <v>41542</v>
      </c>
      <c r="K2154">
        <v>41411</v>
      </c>
      <c r="L2154">
        <v>41397</v>
      </c>
      <c r="M2154">
        <v>41379</v>
      </c>
      <c r="N2154">
        <v>41409</v>
      </c>
      <c r="O2154">
        <v>41384</v>
      </c>
      <c r="P2154" s="2">
        <v>41598</v>
      </c>
      <c r="Q2154" s="10" t="s">
        <v>3287</v>
      </c>
    </row>
    <row r="2155" spans="1:17" x14ac:dyDescent="0.2">
      <c r="A2155" t="s">
        <v>6622</v>
      </c>
      <c r="B2155">
        <v>40043</v>
      </c>
      <c r="C2155">
        <v>50</v>
      </c>
      <c r="D2155" t="str">
        <f t="shared" si="111"/>
        <v>05000US40043</v>
      </c>
      <c r="E2155" t="s">
        <v>2176</v>
      </c>
      <c r="F2155" t="str">
        <f t="shared" si="112"/>
        <v>Dewey</v>
      </c>
      <c r="G2155" t="str">
        <f t="shared" si="113"/>
        <v>Oklahoma</v>
      </c>
      <c r="H2155">
        <v>4810</v>
      </c>
      <c r="I2155">
        <v>4810</v>
      </c>
      <c r="J2155">
        <v>4825</v>
      </c>
      <c r="K2155">
        <v>4760</v>
      </c>
      <c r="L2155">
        <v>4786</v>
      </c>
      <c r="M2155">
        <v>4827</v>
      </c>
      <c r="N2155">
        <v>4934</v>
      </c>
      <c r="O2155">
        <v>4944</v>
      </c>
      <c r="P2155" s="2">
        <v>4819</v>
      </c>
      <c r="Q2155" s="10" t="s">
        <v>3287</v>
      </c>
    </row>
    <row r="2156" spans="1:17" x14ac:dyDescent="0.2">
      <c r="A2156" t="s">
        <v>6623</v>
      </c>
      <c r="B2156">
        <v>40045</v>
      </c>
      <c r="C2156">
        <v>50</v>
      </c>
      <c r="D2156" t="str">
        <f t="shared" si="111"/>
        <v>05000US40045</v>
      </c>
      <c r="E2156" t="s">
        <v>2177</v>
      </c>
      <c r="F2156" t="str">
        <f t="shared" si="112"/>
        <v>Ellis</v>
      </c>
      <c r="G2156" t="str">
        <f t="shared" si="113"/>
        <v>Oklahoma</v>
      </c>
      <c r="H2156">
        <v>4151</v>
      </c>
      <c r="I2156">
        <v>4151</v>
      </c>
      <c r="J2156">
        <v>4149</v>
      </c>
      <c r="K2156">
        <v>4042</v>
      </c>
      <c r="L2156">
        <v>4069</v>
      </c>
      <c r="M2156">
        <v>4129</v>
      </c>
      <c r="N2156">
        <v>4112</v>
      </c>
      <c r="O2156">
        <v>4227</v>
      </c>
      <c r="P2156" s="2">
        <v>4080</v>
      </c>
      <c r="Q2156" s="10" t="s">
        <v>3287</v>
      </c>
    </row>
    <row r="2157" spans="1:17" x14ac:dyDescent="0.2">
      <c r="A2157" t="s">
        <v>6624</v>
      </c>
      <c r="B2157">
        <v>40047</v>
      </c>
      <c r="C2157">
        <v>50</v>
      </c>
      <c r="D2157" t="str">
        <f t="shared" si="111"/>
        <v>05000US40047</v>
      </c>
      <c r="E2157" t="s">
        <v>2178</v>
      </c>
      <c r="F2157" t="str">
        <f t="shared" si="112"/>
        <v>Garfield</v>
      </c>
      <c r="G2157" t="str">
        <f t="shared" si="113"/>
        <v>Oklahoma</v>
      </c>
      <c r="H2157">
        <v>60580</v>
      </c>
      <c r="I2157">
        <v>60580</v>
      </c>
      <c r="J2157">
        <v>60758</v>
      </c>
      <c r="K2157">
        <v>60706</v>
      </c>
      <c r="L2157">
        <v>61278</v>
      </c>
      <c r="M2157">
        <v>62326</v>
      </c>
      <c r="N2157">
        <v>62839</v>
      </c>
      <c r="O2157">
        <v>63360</v>
      </c>
      <c r="P2157" s="2">
        <v>62603</v>
      </c>
      <c r="Q2157" s="10" t="s">
        <v>3287</v>
      </c>
    </row>
    <row r="2158" spans="1:17" x14ac:dyDescent="0.2">
      <c r="A2158" t="s">
        <v>6625</v>
      </c>
      <c r="B2158">
        <v>40049</v>
      </c>
      <c r="C2158">
        <v>50</v>
      </c>
      <c r="D2158" t="str">
        <f t="shared" si="111"/>
        <v>05000US40049</v>
      </c>
      <c r="E2158" t="s">
        <v>2179</v>
      </c>
      <c r="F2158" t="str">
        <f t="shared" si="112"/>
        <v>Garvin</v>
      </c>
      <c r="G2158" t="str">
        <f t="shared" si="113"/>
        <v>Oklahoma</v>
      </c>
      <c r="H2158">
        <v>27576</v>
      </c>
      <c r="I2158">
        <v>27576</v>
      </c>
      <c r="J2158">
        <v>27552</v>
      </c>
      <c r="K2158">
        <v>27381</v>
      </c>
      <c r="L2158">
        <v>27302</v>
      </c>
      <c r="M2158">
        <v>27380</v>
      </c>
      <c r="N2158">
        <v>27533</v>
      </c>
      <c r="O2158">
        <v>27795</v>
      </c>
      <c r="P2158" s="2">
        <v>27838</v>
      </c>
      <c r="Q2158" s="10" t="s">
        <v>3287</v>
      </c>
    </row>
    <row r="2159" spans="1:17" x14ac:dyDescent="0.2">
      <c r="A2159" t="s">
        <v>6626</v>
      </c>
      <c r="B2159">
        <v>40051</v>
      </c>
      <c r="C2159">
        <v>50</v>
      </c>
      <c r="D2159" t="str">
        <f t="shared" si="111"/>
        <v>05000US40051</v>
      </c>
      <c r="E2159" t="s">
        <v>2180</v>
      </c>
      <c r="F2159" t="str">
        <f t="shared" si="112"/>
        <v>Grady</v>
      </c>
      <c r="G2159" t="str">
        <f t="shared" si="113"/>
        <v>Oklahoma</v>
      </c>
      <c r="H2159">
        <v>52431</v>
      </c>
      <c r="I2159">
        <v>52430</v>
      </c>
      <c r="J2159">
        <v>52481</v>
      </c>
      <c r="K2159">
        <v>52760</v>
      </c>
      <c r="L2159">
        <v>53054</v>
      </c>
      <c r="M2159">
        <v>53662</v>
      </c>
      <c r="N2159">
        <v>53848</v>
      </c>
      <c r="O2159">
        <v>54556</v>
      </c>
      <c r="P2159" s="2">
        <v>54655</v>
      </c>
      <c r="Q2159" s="10" t="s">
        <v>3287</v>
      </c>
    </row>
    <row r="2160" spans="1:17" x14ac:dyDescent="0.2">
      <c r="A2160" t="s">
        <v>6627</v>
      </c>
      <c r="B2160">
        <v>40053</v>
      </c>
      <c r="C2160">
        <v>50</v>
      </c>
      <c r="D2160" t="str">
        <f t="shared" si="111"/>
        <v>05000US40053</v>
      </c>
      <c r="E2160" t="s">
        <v>2181</v>
      </c>
      <c r="F2160" t="str">
        <f t="shared" si="112"/>
        <v>Grant</v>
      </c>
      <c r="G2160" t="str">
        <f t="shared" si="113"/>
        <v>Oklahoma</v>
      </c>
      <c r="H2160">
        <v>4527</v>
      </c>
      <c r="I2160">
        <v>4527</v>
      </c>
      <c r="J2160">
        <v>4535</v>
      </c>
      <c r="K2160">
        <v>4546</v>
      </c>
      <c r="L2160">
        <v>4510</v>
      </c>
      <c r="M2160">
        <v>4516</v>
      </c>
      <c r="N2160">
        <v>4477</v>
      </c>
      <c r="O2160">
        <v>4504</v>
      </c>
      <c r="P2160" s="2">
        <v>4465</v>
      </c>
      <c r="Q2160" s="10" t="s">
        <v>3287</v>
      </c>
    </row>
    <row r="2161" spans="1:17" x14ac:dyDescent="0.2">
      <c r="A2161" t="s">
        <v>6628</v>
      </c>
      <c r="B2161">
        <v>40055</v>
      </c>
      <c r="C2161">
        <v>50</v>
      </c>
      <c r="D2161" t="str">
        <f t="shared" si="111"/>
        <v>05000US40055</v>
      </c>
      <c r="E2161" t="s">
        <v>2182</v>
      </c>
      <c r="F2161" t="str">
        <f t="shared" si="112"/>
        <v>Greer</v>
      </c>
      <c r="G2161" t="str">
        <f t="shared" si="113"/>
        <v>Oklahoma</v>
      </c>
      <c r="H2161">
        <v>6239</v>
      </c>
      <c r="I2161">
        <v>6239</v>
      </c>
      <c r="J2161">
        <v>6205</v>
      </c>
      <c r="K2161">
        <v>6152</v>
      </c>
      <c r="L2161">
        <v>6059</v>
      </c>
      <c r="M2161">
        <v>6156</v>
      </c>
      <c r="N2161">
        <v>6137</v>
      </c>
      <c r="O2161">
        <v>6055</v>
      </c>
      <c r="P2161" s="2">
        <v>5998</v>
      </c>
      <c r="Q2161" s="10" t="s">
        <v>3287</v>
      </c>
    </row>
    <row r="2162" spans="1:17" x14ac:dyDescent="0.2">
      <c r="A2162" t="s">
        <v>6629</v>
      </c>
      <c r="B2162">
        <v>40057</v>
      </c>
      <c r="C2162">
        <v>50</v>
      </c>
      <c r="D2162" t="str">
        <f t="shared" si="111"/>
        <v>05000US40057</v>
      </c>
      <c r="E2162" t="s">
        <v>2183</v>
      </c>
      <c r="F2162" t="str">
        <f t="shared" si="112"/>
        <v>Harmon</v>
      </c>
      <c r="G2162" t="str">
        <f t="shared" si="113"/>
        <v>Oklahoma</v>
      </c>
      <c r="H2162">
        <v>2922</v>
      </c>
      <c r="I2162">
        <v>2922</v>
      </c>
      <c r="J2162">
        <v>2917</v>
      </c>
      <c r="K2162">
        <v>2936</v>
      </c>
      <c r="L2162">
        <v>2907</v>
      </c>
      <c r="M2162">
        <v>2879</v>
      </c>
      <c r="N2162">
        <v>2804</v>
      </c>
      <c r="O2162">
        <v>2772</v>
      </c>
      <c r="P2162" s="2">
        <v>2704</v>
      </c>
      <c r="Q2162" s="10" t="s">
        <v>3287</v>
      </c>
    </row>
    <row r="2163" spans="1:17" x14ac:dyDescent="0.2">
      <c r="A2163" t="s">
        <v>6630</v>
      </c>
      <c r="B2163">
        <v>40059</v>
      </c>
      <c r="C2163">
        <v>50</v>
      </c>
      <c r="D2163" t="str">
        <f t="shared" si="111"/>
        <v>05000US40059</v>
      </c>
      <c r="E2163" t="s">
        <v>2184</v>
      </c>
      <c r="F2163" t="str">
        <f t="shared" si="112"/>
        <v>Harper</v>
      </c>
      <c r="G2163" t="str">
        <f t="shared" si="113"/>
        <v>Oklahoma</v>
      </c>
      <c r="H2163">
        <v>3685</v>
      </c>
      <c r="I2163">
        <v>3685</v>
      </c>
      <c r="J2163">
        <v>3694</v>
      </c>
      <c r="K2163">
        <v>3707</v>
      </c>
      <c r="L2163">
        <v>3707</v>
      </c>
      <c r="M2163">
        <v>3859</v>
      </c>
      <c r="N2163">
        <v>3871</v>
      </c>
      <c r="O2163">
        <v>3771</v>
      </c>
      <c r="P2163" s="2">
        <v>3717</v>
      </c>
      <c r="Q2163" s="10" t="s">
        <v>3287</v>
      </c>
    </row>
    <row r="2164" spans="1:17" x14ac:dyDescent="0.2">
      <c r="A2164" t="s">
        <v>6631</v>
      </c>
      <c r="B2164">
        <v>40061</v>
      </c>
      <c r="C2164">
        <v>50</v>
      </c>
      <c r="D2164" t="str">
        <f t="shared" si="111"/>
        <v>05000US40061</v>
      </c>
      <c r="E2164" t="s">
        <v>2185</v>
      </c>
      <c r="F2164" t="str">
        <f t="shared" si="112"/>
        <v>Haskell</v>
      </c>
      <c r="G2164" t="str">
        <f t="shared" si="113"/>
        <v>Oklahoma</v>
      </c>
      <c r="H2164">
        <v>12769</v>
      </c>
      <c r="I2164">
        <v>12769</v>
      </c>
      <c r="J2164">
        <v>12741</v>
      </c>
      <c r="K2164">
        <v>12712</v>
      </c>
      <c r="L2164">
        <v>12866</v>
      </c>
      <c r="M2164">
        <v>12925</v>
      </c>
      <c r="N2164">
        <v>12840</v>
      </c>
      <c r="O2164">
        <v>12796</v>
      </c>
      <c r="P2164" s="2">
        <v>12747</v>
      </c>
      <c r="Q2164" s="10" t="s">
        <v>3287</v>
      </c>
    </row>
    <row r="2165" spans="1:17" x14ac:dyDescent="0.2">
      <c r="A2165" t="s">
        <v>6632</v>
      </c>
      <c r="B2165">
        <v>40063</v>
      </c>
      <c r="C2165">
        <v>50</v>
      </c>
      <c r="D2165" t="str">
        <f t="shared" si="111"/>
        <v>05000US40063</v>
      </c>
      <c r="E2165" t="s">
        <v>2186</v>
      </c>
      <c r="F2165" t="str">
        <f t="shared" si="112"/>
        <v>Hughes</v>
      </c>
      <c r="G2165" t="str">
        <f t="shared" si="113"/>
        <v>Oklahoma</v>
      </c>
      <c r="H2165">
        <v>14003</v>
      </c>
      <c r="I2165">
        <v>14003</v>
      </c>
      <c r="J2165">
        <v>14020</v>
      </c>
      <c r="K2165">
        <v>13854</v>
      </c>
      <c r="L2165">
        <v>13797</v>
      </c>
      <c r="M2165">
        <v>13743</v>
      </c>
      <c r="N2165">
        <v>13803</v>
      </c>
      <c r="O2165">
        <v>13728</v>
      </c>
      <c r="P2165" s="2">
        <v>13566</v>
      </c>
      <c r="Q2165" s="10" t="s">
        <v>3287</v>
      </c>
    </row>
    <row r="2166" spans="1:17" x14ac:dyDescent="0.2">
      <c r="A2166" t="s">
        <v>6633</v>
      </c>
      <c r="B2166">
        <v>40065</v>
      </c>
      <c r="C2166">
        <v>50</v>
      </c>
      <c r="D2166" t="str">
        <f t="shared" si="111"/>
        <v>05000US40065</v>
      </c>
      <c r="E2166" t="s">
        <v>2187</v>
      </c>
      <c r="F2166" t="str">
        <f t="shared" si="112"/>
        <v>Jackson</v>
      </c>
      <c r="G2166" t="str">
        <f t="shared" si="113"/>
        <v>Oklahoma</v>
      </c>
      <c r="H2166">
        <v>26446</v>
      </c>
      <c r="I2166">
        <v>26446</v>
      </c>
      <c r="J2166">
        <v>26467</v>
      </c>
      <c r="K2166">
        <v>26418</v>
      </c>
      <c r="L2166">
        <v>26260</v>
      </c>
      <c r="M2166">
        <v>26186</v>
      </c>
      <c r="N2166">
        <v>25856</v>
      </c>
      <c r="O2166">
        <v>25520</v>
      </c>
      <c r="P2166" s="2">
        <v>25497</v>
      </c>
      <c r="Q2166" s="10" t="s">
        <v>3287</v>
      </c>
    </row>
    <row r="2167" spans="1:17" x14ac:dyDescent="0.2">
      <c r="A2167" t="s">
        <v>6634</v>
      </c>
      <c r="B2167">
        <v>40067</v>
      </c>
      <c r="C2167">
        <v>50</v>
      </c>
      <c r="D2167" t="str">
        <f t="shared" si="111"/>
        <v>05000US40067</v>
      </c>
      <c r="E2167" t="s">
        <v>2188</v>
      </c>
      <c r="F2167" t="str">
        <f t="shared" si="112"/>
        <v>Jefferson</v>
      </c>
      <c r="G2167" t="str">
        <f t="shared" si="113"/>
        <v>Oklahoma</v>
      </c>
      <c r="H2167">
        <v>6472</v>
      </c>
      <c r="I2167">
        <v>6472</v>
      </c>
      <c r="J2167">
        <v>6446</v>
      </c>
      <c r="K2167">
        <v>6438</v>
      </c>
      <c r="L2167">
        <v>6329</v>
      </c>
      <c r="M2167">
        <v>6333</v>
      </c>
      <c r="N2167">
        <v>6257</v>
      </c>
      <c r="O2167">
        <v>6250</v>
      </c>
      <c r="P2167" s="2">
        <v>6230</v>
      </c>
      <c r="Q2167" s="10" t="s">
        <v>3287</v>
      </c>
    </row>
    <row r="2168" spans="1:17" x14ac:dyDescent="0.2">
      <c r="A2168" t="s">
        <v>6635</v>
      </c>
      <c r="B2168">
        <v>40069</v>
      </c>
      <c r="C2168">
        <v>50</v>
      </c>
      <c r="D2168" t="str">
        <f t="shared" si="111"/>
        <v>05000US40069</v>
      </c>
      <c r="E2168" t="s">
        <v>2189</v>
      </c>
      <c r="F2168" t="str">
        <f t="shared" si="112"/>
        <v>Johnston</v>
      </c>
      <c r="G2168" t="str">
        <f t="shared" si="113"/>
        <v>Oklahoma</v>
      </c>
      <c r="H2168">
        <v>10957</v>
      </c>
      <c r="I2168">
        <v>10957</v>
      </c>
      <c r="J2168">
        <v>10989</v>
      </c>
      <c r="K2168">
        <v>11077</v>
      </c>
      <c r="L2168">
        <v>10987</v>
      </c>
      <c r="M2168">
        <v>10999</v>
      </c>
      <c r="N2168">
        <v>11092</v>
      </c>
      <c r="O2168">
        <v>10972</v>
      </c>
      <c r="P2168" s="2">
        <v>11087</v>
      </c>
      <c r="Q2168" s="10" t="s">
        <v>3287</v>
      </c>
    </row>
    <row r="2169" spans="1:17" x14ac:dyDescent="0.2">
      <c r="A2169" t="s">
        <v>6636</v>
      </c>
      <c r="B2169">
        <v>40071</v>
      </c>
      <c r="C2169">
        <v>50</v>
      </c>
      <c r="D2169" t="str">
        <f t="shared" si="111"/>
        <v>05000US40071</v>
      </c>
      <c r="E2169" t="s">
        <v>2190</v>
      </c>
      <c r="F2169" t="str">
        <f t="shared" si="112"/>
        <v>Kay</v>
      </c>
      <c r="G2169" t="str">
        <f t="shared" si="113"/>
        <v>Oklahoma</v>
      </c>
      <c r="H2169">
        <v>46562</v>
      </c>
      <c r="I2169">
        <v>46562</v>
      </c>
      <c r="J2169">
        <v>46429</v>
      </c>
      <c r="K2169">
        <v>45815</v>
      </c>
      <c r="L2169">
        <v>45681</v>
      </c>
      <c r="M2169">
        <v>45550</v>
      </c>
      <c r="N2169">
        <v>45508</v>
      </c>
      <c r="O2169">
        <v>45309</v>
      </c>
      <c r="P2169" s="2">
        <v>44943</v>
      </c>
      <c r="Q2169" s="10" t="s">
        <v>3287</v>
      </c>
    </row>
    <row r="2170" spans="1:17" x14ac:dyDescent="0.2">
      <c r="A2170" t="s">
        <v>6637</v>
      </c>
      <c r="B2170">
        <v>40073</v>
      </c>
      <c r="C2170">
        <v>50</v>
      </c>
      <c r="D2170" t="str">
        <f t="shared" si="111"/>
        <v>05000US40073</v>
      </c>
      <c r="E2170" t="s">
        <v>2191</v>
      </c>
      <c r="F2170" t="str">
        <f t="shared" si="112"/>
        <v>Kingfisher</v>
      </c>
      <c r="G2170" t="str">
        <f t="shared" si="113"/>
        <v>Oklahoma</v>
      </c>
      <c r="H2170">
        <v>15034</v>
      </c>
      <c r="I2170">
        <v>15029</v>
      </c>
      <c r="J2170">
        <v>15057</v>
      </c>
      <c r="K2170">
        <v>15110</v>
      </c>
      <c r="L2170">
        <v>14989</v>
      </c>
      <c r="M2170">
        <v>15284</v>
      </c>
      <c r="N2170">
        <v>15477</v>
      </c>
      <c r="O2170">
        <v>15571</v>
      </c>
      <c r="P2170" s="2">
        <v>15638</v>
      </c>
      <c r="Q2170" s="10" t="s">
        <v>3287</v>
      </c>
    </row>
    <row r="2171" spans="1:17" x14ac:dyDescent="0.2">
      <c r="A2171" t="s">
        <v>6638</v>
      </c>
      <c r="B2171">
        <v>40075</v>
      </c>
      <c r="C2171">
        <v>50</v>
      </c>
      <c r="D2171" t="str">
        <f t="shared" si="111"/>
        <v>05000US40075</v>
      </c>
      <c r="E2171" t="s">
        <v>2192</v>
      </c>
      <c r="F2171" t="str">
        <f t="shared" si="112"/>
        <v>Kiowa</v>
      </c>
      <c r="G2171" t="str">
        <f t="shared" si="113"/>
        <v>Oklahoma</v>
      </c>
      <c r="H2171">
        <v>9446</v>
      </c>
      <c r="I2171">
        <v>9446</v>
      </c>
      <c r="J2171">
        <v>9430</v>
      </c>
      <c r="K2171">
        <v>9408</v>
      </c>
      <c r="L2171">
        <v>9346</v>
      </c>
      <c r="M2171">
        <v>9344</v>
      </c>
      <c r="N2171">
        <v>9278</v>
      </c>
      <c r="O2171">
        <v>9148</v>
      </c>
      <c r="P2171" s="2">
        <v>9077</v>
      </c>
      <c r="Q2171" s="10" t="s">
        <v>3287</v>
      </c>
    </row>
    <row r="2172" spans="1:17" x14ac:dyDescent="0.2">
      <c r="A2172" t="s">
        <v>6639</v>
      </c>
      <c r="B2172">
        <v>40077</v>
      </c>
      <c r="C2172">
        <v>50</v>
      </c>
      <c r="D2172" t="str">
        <f t="shared" si="111"/>
        <v>05000US40077</v>
      </c>
      <c r="E2172" t="s">
        <v>2193</v>
      </c>
      <c r="F2172" t="str">
        <f t="shared" si="112"/>
        <v>Latimer</v>
      </c>
      <c r="G2172" t="str">
        <f t="shared" si="113"/>
        <v>Oklahoma</v>
      </c>
      <c r="H2172">
        <v>11154</v>
      </c>
      <c r="I2172">
        <v>11154</v>
      </c>
      <c r="J2172">
        <v>11140</v>
      </c>
      <c r="K2172">
        <v>11115</v>
      </c>
      <c r="L2172">
        <v>10946</v>
      </c>
      <c r="M2172">
        <v>10696</v>
      </c>
      <c r="N2172">
        <v>10649</v>
      </c>
      <c r="O2172">
        <v>10512</v>
      </c>
      <c r="P2172" s="2">
        <v>10414</v>
      </c>
      <c r="Q2172" s="10" t="s">
        <v>3287</v>
      </c>
    </row>
    <row r="2173" spans="1:17" x14ac:dyDescent="0.2">
      <c r="A2173" t="s">
        <v>6640</v>
      </c>
      <c r="B2173">
        <v>40079</v>
      </c>
      <c r="C2173">
        <v>50</v>
      </c>
      <c r="D2173" t="str">
        <f t="shared" si="111"/>
        <v>05000US40079</v>
      </c>
      <c r="E2173" t="s">
        <v>2194</v>
      </c>
      <c r="F2173" t="str">
        <f t="shared" si="112"/>
        <v>Le Flore</v>
      </c>
      <c r="G2173" t="str">
        <f t="shared" si="113"/>
        <v>Oklahoma</v>
      </c>
      <c r="H2173">
        <v>50384</v>
      </c>
      <c r="I2173">
        <v>50384</v>
      </c>
      <c r="J2173">
        <v>50476</v>
      </c>
      <c r="K2173">
        <v>50253</v>
      </c>
      <c r="L2173">
        <v>49983</v>
      </c>
      <c r="M2173">
        <v>49928</v>
      </c>
      <c r="N2173">
        <v>49922</v>
      </c>
      <c r="O2173">
        <v>49721</v>
      </c>
      <c r="P2173" s="2">
        <v>49873</v>
      </c>
      <c r="Q2173" s="10" t="s">
        <v>3287</v>
      </c>
    </row>
    <row r="2174" spans="1:17" x14ac:dyDescent="0.2">
      <c r="A2174" t="s">
        <v>6641</v>
      </c>
      <c r="B2174">
        <v>40081</v>
      </c>
      <c r="C2174">
        <v>50</v>
      </c>
      <c r="D2174" t="str">
        <f t="shared" si="111"/>
        <v>05000US40081</v>
      </c>
      <c r="E2174" t="s">
        <v>2195</v>
      </c>
      <c r="F2174" t="str">
        <f t="shared" si="112"/>
        <v>Lincoln</v>
      </c>
      <c r="G2174" t="str">
        <f t="shared" si="113"/>
        <v>Oklahoma</v>
      </c>
      <c r="H2174">
        <v>34273</v>
      </c>
      <c r="I2174">
        <v>34273</v>
      </c>
      <c r="J2174">
        <v>34321</v>
      </c>
      <c r="K2174">
        <v>34327</v>
      </c>
      <c r="L2174">
        <v>34209</v>
      </c>
      <c r="M2174">
        <v>34312</v>
      </c>
      <c r="N2174">
        <v>34563</v>
      </c>
      <c r="O2174">
        <v>34985</v>
      </c>
      <c r="P2174" s="2">
        <v>35129</v>
      </c>
      <c r="Q2174" s="10" t="s">
        <v>3287</v>
      </c>
    </row>
    <row r="2175" spans="1:17" x14ac:dyDescent="0.2">
      <c r="A2175" t="s">
        <v>6642</v>
      </c>
      <c r="B2175">
        <v>40083</v>
      </c>
      <c r="C2175">
        <v>50</v>
      </c>
      <c r="D2175" t="str">
        <f t="shared" si="111"/>
        <v>05000US40083</v>
      </c>
      <c r="E2175" t="s">
        <v>2196</v>
      </c>
      <c r="F2175" t="str">
        <f t="shared" si="112"/>
        <v>Logan</v>
      </c>
      <c r="G2175" t="str">
        <f t="shared" si="113"/>
        <v>Oklahoma</v>
      </c>
      <c r="H2175">
        <v>41848</v>
      </c>
      <c r="I2175">
        <v>41853</v>
      </c>
      <c r="J2175">
        <v>42069</v>
      </c>
      <c r="K2175">
        <v>43114</v>
      </c>
      <c r="L2175">
        <v>43673</v>
      </c>
      <c r="M2175">
        <v>44378</v>
      </c>
      <c r="N2175">
        <v>45259</v>
      </c>
      <c r="O2175">
        <v>45956</v>
      </c>
      <c r="P2175" s="2">
        <v>46588</v>
      </c>
      <c r="Q2175" s="10" t="s">
        <v>3287</v>
      </c>
    </row>
    <row r="2176" spans="1:17" x14ac:dyDescent="0.2">
      <c r="A2176" t="s">
        <v>6643</v>
      </c>
      <c r="B2176">
        <v>40085</v>
      </c>
      <c r="C2176">
        <v>50</v>
      </c>
      <c r="D2176" t="str">
        <f t="shared" si="111"/>
        <v>05000US40085</v>
      </c>
      <c r="E2176" t="s">
        <v>2197</v>
      </c>
      <c r="F2176" t="str">
        <f t="shared" si="112"/>
        <v>Love</v>
      </c>
      <c r="G2176" t="str">
        <f t="shared" si="113"/>
        <v>Oklahoma</v>
      </c>
      <c r="H2176">
        <v>9423</v>
      </c>
      <c r="I2176">
        <v>9421</v>
      </c>
      <c r="J2176">
        <v>9430</v>
      </c>
      <c r="K2176">
        <v>9388</v>
      </c>
      <c r="L2176">
        <v>9565</v>
      </c>
      <c r="M2176">
        <v>9706</v>
      </c>
      <c r="N2176">
        <v>9746</v>
      </c>
      <c r="O2176">
        <v>9826</v>
      </c>
      <c r="P2176" s="2">
        <v>9997</v>
      </c>
      <c r="Q2176" s="10" t="s">
        <v>3287</v>
      </c>
    </row>
    <row r="2177" spans="1:17" x14ac:dyDescent="0.2">
      <c r="A2177" t="s">
        <v>6644</v>
      </c>
      <c r="B2177">
        <v>40087</v>
      </c>
      <c r="C2177">
        <v>50</v>
      </c>
      <c r="D2177" t="str">
        <f t="shared" si="111"/>
        <v>05000US40087</v>
      </c>
      <c r="E2177" t="s">
        <v>2198</v>
      </c>
      <c r="F2177" t="str">
        <f t="shared" si="112"/>
        <v>McClain</v>
      </c>
      <c r="G2177" t="str">
        <f t="shared" si="113"/>
        <v>Oklahoma</v>
      </c>
      <c r="H2177">
        <v>34506</v>
      </c>
      <c r="I2177">
        <v>34506</v>
      </c>
      <c r="J2177">
        <v>34728</v>
      </c>
      <c r="K2177">
        <v>35176</v>
      </c>
      <c r="L2177">
        <v>35615</v>
      </c>
      <c r="M2177">
        <v>36512</v>
      </c>
      <c r="N2177">
        <v>37280</v>
      </c>
      <c r="O2177">
        <v>38023</v>
      </c>
      <c r="P2177" s="2">
        <v>38682</v>
      </c>
      <c r="Q2177" s="10" t="s">
        <v>3287</v>
      </c>
    </row>
    <row r="2178" spans="1:17" x14ac:dyDescent="0.2">
      <c r="A2178" t="s">
        <v>6645</v>
      </c>
      <c r="B2178">
        <v>40089</v>
      </c>
      <c r="C2178">
        <v>50</v>
      </c>
      <c r="D2178" t="str">
        <f t="shared" si="111"/>
        <v>05000US40089</v>
      </c>
      <c r="E2178" t="s">
        <v>2199</v>
      </c>
      <c r="F2178" t="str">
        <f t="shared" si="112"/>
        <v>McCurtain</v>
      </c>
      <c r="G2178" t="str">
        <f t="shared" si="113"/>
        <v>Oklahoma</v>
      </c>
      <c r="H2178">
        <v>33151</v>
      </c>
      <c r="I2178">
        <v>33154</v>
      </c>
      <c r="J2178">
        <v>33178</v>
      </c>
      <c r="K2178">
        <v>33250</v>
      </c>
      <c r="L2178">
        <v>33240</v>
      </c>
      <c r="M2178">
        <v>33145</v>
      </c>
      <c r="N2178">
        <v>33110</v>
      </c>
      <c r="O2178">
        <v>33039</v>
      </c>
      <c r="P2178" s="2">
        <v>32822</v>
      </c>
      <c r="Q2178" s="10" t="s">
        <v>3287</v>
      </c>
    </row>
    <row r="2179" spans="1:17" x14ac:dyDescent="0.2">
      <c r="A2179" t="s">
        <v>6646</v>
      </c>
      <c r="B2179">
        <v>40091</v>
      </c>
      <c r="C2179">
        <v>50</v>
      </c>
      <c r="D2179" t="str">
        <f t="shared" ref="D2179:D2242" si="114">_xlfn.CONCAT("05000US",TEXT(B2179,"00000"))</f>
        <v>05000US40091</v>
      </c>
      <c r="E2179" t="s">
        <v>2200</v>
      </c>
      <c r="F2179" t="str">
        <f t="shared" si="112"/>
        <v>McIntosh</v>
      </c>
      <c r="G2179" t="str">
        <f t="shared" si="113"/>
        <v>Oklahoma</v>
      </c>
      <c r="H2179">
        <v>20252</v>
      </c>
      <c r="I2179">
        <v>20252</v>
      </c>
      <c r="J2179">
        <v>20276</v>
      </c>
      <c r="K2179">
        <v>20307</v>
      </c>
      <c r="L2179">
        <v>20521</v>
      </c>
      <c r="M2179">
        <v>20465</v>
      </c>
      <c r="N2179">
        <v>20097</v>
      </c>
      <c r="O2179">
        <v>19905</v>
      </c>
      <c r="P2179" s="2">
        <v>19815</v>
      </c>
      <c r="Q2179" s="10" t="s">
        <v>3287</v>
      </c>
    </row>
    <row r="2180" spans="1:17" x14ac:dyDescent="0.2">
      <c r="A2180" t="s">
        <v>6647</v>
      </c>
      <c r="B2180">
        <v>40093</v>
      </c>
      <c r="C2180">
        <v>50</v>
      </c>
      <c r="D2180" t="str">
        <f t="shared" si="114"/>
        <v>05000US40093</v>
      </c>
      <c r="E2180" t="s">
        <v>2201</v>
      </c>
      <c r="F2180" t="str">
        <f t="shared" ref="F2180:F2243" si="115">MID(MID(E2180,1,FIND(",",E2180)-1),1,FIND(" County",MID(E2180,1,FIND(",",E2180)-1))-1)</f>
        <v>Major</v>
      </c>
      <c r="G2180" t="str">
        <f t="shared" ref="G2180:G2243" si="116">MID(E2180,FIND(",",E2180)+2,9999)</f>
        <v>Oklahoma</v>
      </c>
      <c r="H2180">
        <v>7527</v>
      </c>
      <c r="I2180">
        <v>7527</v>
      </c>
      <c r="J2180">
        <v>7510</v>
      </c>
      <c r="K2180">
        <v>7622</v>
      </c>
      <c r="L2180">
        <v>7669</v>
      </c>
      <c r="M2180">
        <v>7684</v>
      </c>
      <c r="N2180">
        <v>7739</v>
      </c>
      <c r="O2180">
        <v>7740</v>
      </c>
      <c r="P2180" s="2">
        <v>7772</v>
      </c>
      <c r="Q2180" s="10" t="s">
        <v>3287</v>
      </c>
    </row>
    <row r="2181" spans="1:17" x14ac:dyDescent="0.2">
      <c r="A2181" t="s">
        <v>6648</v>
      </c>
      <c r="B2181">
        <v>40095</v>
      </c>
      <c r="C2181">
        <v>50</v>
      </c>
      <c r="D2181" t="str">
        <f t="shared" si="114"/>
        <v>05000US40095</v>
      </c>
      <c r="E2181" t="s">
        <v>2202</v>
      </c>
      <c r="F2181" t="str">
        <f t="shared" si="115"/>
        <v>Marshall</v>
      </c>
      <c r="G2181" t="str">
        <f t="shared" si="116"/>
        <v>Oklahoma</v>
      </c>
      <c r="H2181">
        <v>15840</v>
      </c>
      <c r="I2181">
        <v>15836</v>
      </c>
      <c r="J2181">
        <v>15839</v>
      </c>
      <c r="K2181">
        <v>15889</v>
      </c>
      <c r="L2181">
        <v>15911</v>
      </c>
      <c r="M2181">
        <v>15977</v>
      </c>
      <c r="N2181">
        <v>16090</v>
      </c>
      <c r="O2181">
        <v>16228</v>
      </c>
      <c r="P2181" s="2">
        <v>16191</v>
      </c>
      <c r="Q2181" s="10" t="s">
        <v>3287</v>
      </c>
    </row>
    <row r="2182" spans="1:17" x14ac:dyDescent="0.2">
      <c r="A2182" t="s">
        <v>6649</v>
      </c>
      <c r="B2182">
        <v>40097</v>
      </c>
      <c r="C2182">
        <v>50</v>
      </c>
      <c r="D2182" t="str">
        <f t="shared" si="114"/>
        <v>05000US40097</v>
      </c>
      <c r="E2182" t="s">
        <v>2203</v>
      </c>
      <c r="F2182" t="str">
        <f t="shared" si="115"/>
        <v>Mayes</v>
      </c>
      <c r="G2182" t="str">
        <f t="shared" si="116"/>
        <v>Oklahoma</v>
      </c>
      <c r="H2182">
        <v>41259</v>
      </c>
      <c r="I2182">
        <v>41264</v>
      </c>
      <c r="J2182">
        <v>41288</v>
      </c>
      <c r="K2182">
        <v>41296</v>
      </c>
      <c r="L2182">
        <v>41124</v>
      </c>
      <c r="M2182">
        <v>40908</v>
      </c>
      <c r="N2182">
        <v>40851</v>
      </c>
      <c r="O2182">
        <v>40810</v>
      </c>
      <c r="P2182" s="2">
        <v>40920</v>
      </c>
      <c r="Q2182" s="10" t="s">
        <v>3287</v>
      </c>
    </row>
    <row r="2183" spans="1:17" x14ac:dyDescent="0.2">
      <c r="A2183" t="s">
        <v>6650</v>
      </c>
      <c r="B2183">
        <v>40099</v>
      </c>
      <c r="C2183">
        <v>50</v>
      </c>
      <c r="D2183" t="str">
        <f t="shared" si="114"/>
        <v>05000US40099</v>
      </c>
      <c r="E2183" t="s">
        <v>2204</v>
      </c>
      <c r="F2183" t="str">
        <f t="shared" si="115"/>
        <v>Murray</v>
      </c>
      <c r="G2183" t="str">
        <f t="shared" si="116"/>
        <v>Oklahoma</v>
      </c>
      <c r="H2183">
        <v>13488</v>
      </c>
      <c r="I2183">
        <v>13488</v>
      </c>
      <c r="J2183">
        <v>13509</v>
      </c>
      <c r="K2183">
        <v>13620</v>
      </c>
      <c r="L2183">
        <v>13637</v>
      </c>
      <c r="M2183">
        <v>13700</v>
      </c>
      <c r="N2183">
        <v>13796</v>
      </c>
      <c r="O2183">
        <v>13908</v>
      </c>
      <c r="P2183" s="2">
        <v>13918</v>
      </c>
      <c r="Q2183" s="10" t="s">
        <v>3287</v>
      </c>
    </row>
    <row r="2184" spans="1:17" x14ac:dyDescent="0.2">
      <c r="A2184" t="s">
        <v>6651</v>
      </c>
      <c r="B2184">
        <v>40101</v>
      </c>
      <c r="C2184">
        <v>50</v>
      </c>
      <c r="D2184" t="str">
        <f t="shared" si="114"/>
        <v>05000US40101</v>
      </c>
      <c r="E2184" t="s">
        <v>2205</v>
      </c>
      <c r="F2184" t="str">
        <f t="shared" si="115"/>
        <v>Muskogee</v>
      </c>
      <c r="G2184" t="str">
        <f t="shared" si="116"/>
        <v>Oklahoma</v>
      </c>
      <c r="H2184">
        <v>70990</v>
      </c>
      <c r="I2184">
        <v>70988</v>
      </c>
      <c r="J2184">
        <v>71102</v>
      </c>
      <c r="K2184">
        <v>70744</v>
      </c>
      <c r="L2184">
        <v>70531</v>
      </c>
      <c r="M2184">
        <v>70219</v>
      </c>
      <c r="N2184">
        <v>69879</v>
      </c>
      <c r="O2184">
        <v>69591</v>
      </c>
      <c r="P2184" s="2">
        <v>69477</v>
      </c>
      <c r="Q2184" s="10" t="s">
        <v>3287</v>
      </c>
    </row>
    <row r="2185" spans="1:17" x14ac:dyDescent="0.2">
      <c r="A2185" t="s">
        <v>6652</v>
      </c>
      <c r="B2185">
        <v>40103</v>
      </c>
      <c r="C2185">
        <v>50</v>
      </c>
      <c r="D2185" t="str">
        <f t="shared" si="114"/>
        <v>05000US40103</v>
      </c>
      <c r="E2185" t="s">
        <v>2206</v>
      </c>
      <c r="F2185" t="str">
        <f t="shared" si="115"/>
        <v>Noble</v>
      </c>
      <c r="G2185" t="str">
        <f t="shared" si="116"/>
        <v>Oklahoma</v>
      </c>
      <c r="H2185">
        <v>11561</v>
      </c>
      <c r="I2185">
        <v>11561</v>
      </c>
      <c r="J2185">
        <v>11564</v>
      </c>
      <c r="K2185">
        <v>11561</v>
      </c>
      <c r="L2185">
        <v>11515</v>
      </c>
      <c r="M2185">
        <v>11399</v>
      </c>
      <c r="N2185">
        <v>11523</v>
      </c>
      <c r="O2185">
        <v>11530</v>
      </c>
      <c r="P2185" s="2">
        <v>11384</v>
      </c>
      <c r="Q2185" s="10" t="s">
        <v>3287</v>
      </c>
    </row>
    <row r="2186" spans="1:17" x14ac:dyDescent="0.2">
      <c r="A2186" t="s">
        <v>6653</v>
      </c>
      <c r="B2186">
        <v>40105</v>
      </c>
      <c r="C2186">
        <v>50</v>
      </c>
      <c r="D2186" t="str">
        <f t="shared" si="114"/>
        <v>05000US40105</v>
      </c>
      <c r="E2186" t="s">
        <v>2207</v>
      </c>
      <c r="F2186" t="str">
        <f t="shared" si="115"/>
        <v>Nowata</v>
      </c>
      <c r="G2186" t="str">
        <f t="shared" si="116"/>
        <v>Oklahoma</v>
      </c>
      <c r="H2186">
        <v>10536</v>
      </c>
      <c r="I2186">
        <v>10536</v>
      </c>
      <c r="J2186">
        <v>10513</v>
      </c>
      <c r="K2186">
        <v>10626</v>
      </c>
      <c r="L2186">
        <v>10597</v>
      </c>
      <c r="M2186">
        <v>10534</v>
      </c>
      <c r="N2186">
        <v>10484</v>
      </c>
      <c r="O2186">
        <v>10518</v>
      </c>
      <c r="P2186" s="2">
        <v>10419</v>
      </c>
      <c r="Q2186" s="10" t="s">
        <v>3287</v>
      </c>
    </row>
    <row r="2187" spans="1:17" x14ac:dyDescent="0.2">
      <c r="A2187" t="s">
        <v>6654</v>
      </c>
      <c r="B2187">
        <v>40107</v>
      </c>
      <c r="C2187">
        <v>50</v>
      </c>
      <c r="D2187" t="str">
        <f t="shared" si="114"/>
        <v>05000US40107</v>
      </c>
      <c r="E2187" t="s">
        <v>2208</v>
      </c>
      <c r="F2187" t="str">
        <f t="shared" si="115"/>
        <v>Okfuskee</v>
      </c>
      <c r="G2187" t="str">
        <f t="shared" si="116"/>
        <v>Oklahoma</v>
      </c>
      <c r="H2187">
        <v>12191</v>
      </c>
      <c r="I2187">
        <v>12191</v>
      </c>
      <c r="J2187">
        <v>12223</v>
      </c>
      <c r="K2187">
        <v>12298</v>
      </c>
      <c r="L2187">
        <v>12292</v>
      </c>
      <c r="M2187">
        <v>12276</v>
      </c>
      <c r="N2187">
        <v>12168</v>
      </c>
      <c r="O2187">
        <v>12157</v>
      </c>
      <c r="P2187" s="2">
        <v>12167</v>
      </c>
      <c r="Q2187" s="10" t="s">
        <v>3287</v>
      </c>
    </row>
    <row r="2188" spans="1:17" x14ac:dyDescent="0.2">
      <c r="A2188" t="s">
        <v>6655</v>
      </c>
      <c r="B2188">
        <v>40109</v>
      </c>
      <c r="C2188">
        <v>50</v>
      </c>
      <c r="D2188" t="str">
        <f t="shared" si="114"/>
        <v>05000US40109</v>
      </c>
      <c r="E2188" t="s">
        <v>2209</v>
      </c>
      <c r="F2188" t="str">
        <f t="shared" si="115"/>
        <v>Oklahoma</v>
      </c>
      <c r="G2188" t="str">
        <f t="shared" si="116"/>
        <v>Oklahoma</v>
      </c>
      <c r="H2188">
        <v>718633</v>
      </c>
      <c r="I2188">
        <v>718627</v>
      </c>
      <c r="J2188">
        <v>721096</v>
      </c>
      <c r="K2188">
        <v>729915</v>
      </c>
      <c r="L2188">
        <v>742541</v>
      </c>
      <c r="M2188">
        <v>755639</v>
      </c>
      <c r="N2188">
        <v>766389</v>
      </c>
      <c r="O2188">
        <v>775949</v>
      </c>
      <c r="P2188" s="2">
        <v>782970</v>
      </c>
      <c r="Q2188" s="10" t="s">
        <v>3287</v>
      </c>
    </row>
    <row r="2189" spans="1:17" x14ac:dyDescent="0.2">
      <c r="A2189" t="s">
        <v>6656</v>
      </c>
      <c r="B2189">
        <v>40111</v>
      </c>
      <c r="C2189">
        <v>50</v>
      </c>
      <c r="D2189" t="str">
        <f t="shared" si="114"/>
        <v>05000US40111</v>
      </c>
      <c r="E2189" t="s">
        <v>2210</v>
      </c>
      <c r="F2189" t="str">
        <f t="shared" si="115"/>
        <v>Okmulgee</v>
      </c>
      <c r="G2189" t="str">
        <f t="shared" si="116"/>
        <v>Oklahoma</v>
      </c>
      <c r="H2189">
        <v>40069</v>
      </c>
      <c r="I2189">
        <v>40069</v>
      </c>
      <c r="J2189">
        <v>40118</v>
      </c>
      <c r="K2189">
        <v>39808</v>
      </c>
      <c r="L2189">
        <v>39607</v>
      </c>
      <c r="M2189">
        <v>39471</v>
      </c>
      <c r="N2189">
        <v>39147</v>
      </c>
      <c r="O2189">
        <v>39174</v>
      </c>
      <c r="P2189" s="2">
        <v>39213</v>
      </c>
      <c r="Q2189" s="10" t="s">
        <v>3287</v>
      </c>
    </row>
    <row r="2190" spans="1:17" x14ac:dyDescent="0.2">
      <c r="A2190" t="s">
        <v>6657</v>
      </c>
      <c r="B2190">
        <v>40113</v>
      </c>
      <c r="C2190">
        <v>50</v>
      </c>
      <c r="D2190" t="str">
        <f t="shared" si="114"/>
        <v>05000US40113</v>
      </c>
      <c r="E2190" t="s">
        <v>2211</v>
      </c>
      <c r="F2190" t="str">
        <f t="shared" si="115"/>
        <v>Osage</v>
      </c>
      <c r="G2190" t="str">
        <f t="shared" si="116"/>
        <v>Oklahoma</v>
      </c>
      <c r="H2190">
        <v>47472</v>
      </c>
      <c r="I2190">
        <v>47480</v>
      </c>
      <c r="J2190">
        <v>47436</v>
      </c>
      <c r="K2190">
        <v>48238</v>
      </c>
      <c r="L2190">
        <v>47996</v>
      </c>
      <c r="M2190">
        <v>47946</v>
      </c>
      <c r="N2190">
        <v>48049</v>
      </c>
      <c r="O2190">
        <v>47816</v>
      </c>
      <c r="P2190" s="2">
        <v>47806</v>
      </c>
      <c r="Q2190" s="10" t="s">
        <v>3287</v>
      </c>
    </row>
    <row r="2191" spans="1:17" x14ac:dyDescent="0.2">
      <c r="A2191" t="s">
        <v>6658</v>
      </c>
      <c r="B2191">
        <v>40115</v>
      </c>
      <c r="C2191">
        <v>50</v>
      </c>
      <c r="D2191" t="str">
        <f t="shared" si="114"/>
        <v>05000US40115</v>
      </c>
      <c r="E2191" t="s">
        <v>2212</v>
      </c>
      <c r="F2191" t="str">
        <f t="shared" si="115"/>
        <v>Ottawa</v>
      </c>
      <c r="G2191" t="str">
        <f t="shared" si="116"/>
        <v>Oklahoma</v>
      </c>
      <c r="H2191">
        <v>31848</v>
      </c>
      <c r="I2191">
        <v>31848</v>
      </c>
      <c r="J2191">
        <v>31840</v>
      </c>
      <c r="K2191">
        <v>31904</v>
      </c>
      <c r="L2191">
        <v>32225</v>
      </c>
      <c r="M2191">
        <v>32230</v>
      </c>
      <c r="N2191">
        <v>32037</v>
      </c>
      <c r="O2191">
        <v>31928</v>
      </c>
      <c r="P2191" s="2">
        <v>31691</v>
      </c>
      <c r="Q2191" s="10" t="s">
        <v>3287</v>
      </c>
    </row>
    <row r="2192" spans="1:17" x14ac:dyDescent="0.2">
      <c r="A2192" t="s">
        <v>6659</v>
      </c>
      <c r="B2192">
        <v>40117</v>
      </c>
      <c r="C2192">
        <v>50</v>
      </c>
      <c r="D2192" t="str">
        <f t="shared" si="114"/>
        <v>05000US40117</v>
      </c>
      <c r="E2192" t="s">
        <v>2213</v>
      </c>
      <c r="F2192" t="str">
        <f t="shared" si="115"/>
        <v>Pawnee</v>
      </c>
      <c r="G2192" t="str">
        <f t="shared" si="116"/>
        <v>Oklahoma</v>
      </c>
      <c r="H2192">
        <v>16577</v>
      </c>
      <c r="I2192">
        <v>16579</v>
      </c>
      <c r="J2192">
        <v>16593</v>
      </c>
      <c r="K2192">
        <v>16783</v>
      </c>
      <c r="L2192">
        <v>16457</v>
      </c>
      <c r="M2192">
        <v>16473</v>
      </c>
      <c r="N2192">
        <v>16350</v>
      </c>
      <c r="O2192">
        <v>16455</v>
      </c>
      <c r="P2192" s="2">
        <v>16485</v>
      </c>
      <c r="Q2192" s="10" t="s">
        <v>3287</v>
      </c>
    </row>
    <row r="2193" spans="1:17" x14ac:dyDescent="0.2">
      <c r="A2193" t="s">
        <v>6660</v>
      </c>
      <c r="B2193">
        <v>40119</v>
      </c>
      <c r="C2193">
        <v>50</v>
      </c>
      <c r="D2193" t="str">
        <f t="shared" si="114"/>
        <v>05000US40119</v>
      </c>
      <c r="E2193" t="s">
        <v>2214</v>
      </c>
      <c r="F2193" t="str">
        <f t="shared" si="115"/>
        <v>Payne</v>
      </c>
      <c r="G2193" t="str">
        <f t="shared" si="116"/>
        <v>Oklahoma</v>
      </c>
      <c r="H2193">
        <v>77350</v>
      </c>
      <c r="I2193">
        <v>77350</v>
      </c>
      <c r="J2193">
        <v>77448</v>
      </c>
      <c r="K2193">
        <v>77967</v>
      </c>
      <c r="L2193">
        <v>78457</v>
      </c>
      <c r="M2193">
        <v>79393</v>
      </c>
      <c r="N2193">
        <v>80150</v>
      </c>
      <c r="O2193">
        <v>80633</v>
      </c>
      <c r="P2193" s="2">
        <v>81131</v>
      </c>
      <c r="Q2193" s="10" t="s">
        <v>3287</v>
      </c>
    </row>
    <row r="2194" spans="1:17" x14ac:dyDescent="0.2">
      <c r="A2194" t="s">
        <v>6661</v>
      </c>
      <c r="B2194">
        <v>40121</v>
      </c>
      <c r="C2194">
        <v>50</v>
      </c>
      <c r="D2194" t="str">
        <f t="shared" si="114"/>
        <v>05000US40121</v>
      </c>
      <c r="E2194" t="s">
        <v>2215</v>
      </c>
      <c r="F2194" t="str">
        <f t="shared" si="115"/>
        <v>Pittsburg</v>
      </c>
      <c r="G2194" t="str">
        <f t="shared" si="116"/>
        <v>Oklahoma</v>
      </c>
      <c r="H2194">
        <v>45837</v>
      </c>
      <c r="I2194">
        <v>45837</v>
      </c>
      <c r="J2194">
        <v>45763</v>
      </c>
      <c r="K2194">
        <v>45650</v>
      </c>
      <c r="L2194">
        <v>45111</v>
      </c>
      <c r="M2194">
        <v>44828</v>
      </c>
      <c r="N2194">
        <v>44576</v>
      </c>
      <c r="O2194">
        <v>44528</v>
      </c>
      <c r="P2194" s="2">
        <v>44173</v>
      </c>
      <c r="Q2194" s="10" t="s">
        <v>3287</v>
      </c>
    </row>
    <row r="2195" spans="1:17" x14ac:dyDescent="0.2">
      <c r="A2195" t="s">
        <v>6662</v>
      </c>
      <c r="B2195">
        <v>40123</v>
      </c>
      <c r="C2195">
        <v>50</v>
      </c>
      <c r="D2195" t="str">
        <f t="shared" si="114"/>
        <v>05000US40123</v>
      </c>
      <c r="E2195" t="s">
        <v>2216</v>
      </c>
      <c r="F2195" t="str">
        <f t="shared" si="115"/>
        <v>Pontotoc</v>
      </c>
      <c r="G2195" t="str">
        <f t="shared" si="116"/>
        <v>Oklahoma</v>
      </c>
      <c r="H2195">
        <v>37492</v>
      </c>
      <c r="I2195">
        <v>37492</v>
      </c>
      <c r="J2195">
        <v>37602</v>
      </c>
      <c r="K2195">
        <v>37714</v>
      </c>
      <c r="L2195">
        <v>38039</v>
      </c>
      <c r="M2195">
        <v>38165</v>
      </c>
      <c r="N2195">
        <v>38263</v>
      </c>
      <c r="O2195">
        <v>38268</v>
      </c>
      <c r="P2195" s="2">
        <v>38330</v>
      </c>
      <c r="Q2195" s="10" t="s">
        <v>3287</v>
      </c>
    </row>
    <row r="2196" spans="1:17" x14ac:dyDescent="0.2">
      <c r="A2196" t="s">
        <v>6663</v>
      </c>
      <c r="B2196">
        <v>40125</v>
      </c>
      <c r="C2196">
        <v>50</v>
      </c>
      <c r="D2196" t="str">
        <f t="shared" si="114"/>
        <v>05000US40125</v>
      </c>
      <c r="E2196" t="s">
        <v>2217</v>
      </c>
      <c r="F2196" t="str">
        <f t="shared" si="115"/>
        <v>Pottawatomie</v>
      </c>
      <c r="G2196" t="str">
        <f t="shared" si="116"/>
        <v>Oklahoma</v>
      </c>
      <c r="H2196">
        <v>69442</v>
      </c>
      <c r="I2196">
        <v>69442</v>
      </c>
      <c r="J2196">
        <v>69650</v>
      </c>
      <c r="K2196">
        <v>70138</v>
      </c>
      <c r="L2196">
        <v>70679</v>
      </c>
      <c r="M2196">
        <v>71149</v>
      </c>
      <c r="N2196">
        <v>71807</v>
      </c>
      <c r="O2196">
        <v>71832</v>
      </c>
      <c r="P2196" s="2">
        <v>72290</v>
      </c>
      <c r="Q2196" s="10" t="s">
        <v>3287</v>
      </c>
    </row>
    <row r="2197" spans="1:17" x14ac:dyDescent="0.2">
      <c r="A2197" t="s">
        <v>6664</v>
      </c>
      <c r="B2197">
        <v>40127</v>
      </c>
      <c r="C2197">
        <v>50</v>
      </c>
      <c r="D2197" t="str">
        <f t="shared" si="114"/>
        <v>05000US40127</v>
      </c>
      <c r="E2197" t="s">
        <v>2218</v>
      </c>
      <c r="F2197" t="str">
        <f t="shared" si="115"/>
        <v>Pushmataha</v>
      </c>
      <c r="G2197" t="str">
        <f t="shared" si="116"/>
        <v>Oklahoma</v>
      </c>
      <c r="H2197">
        <v>11572</v>
      </c>
      <c r="I2197">
        <v>11572</v>
      </c>
      <c r="J2197">
        <v>11575</v>
      </c>
      <c r="K2197">
        <v>11394</v>
      </c>
      <c r="L2197">
        <v>11227</v>
      </c>
      <c r="M2197">
        <v>11201</v>
      </c>
      <c r="N2197">
        <v>11108</v>
      </c>
      <c r="O2197">
        <v>11154</v>
      </c>
      <c r="P2197" s="2">
        <v>11057</v>
      </c>
      <c r="Q2197" s="10" t="s">
        <v>3287</v>
      </c>
    </row>
    <row r="2198" spans="1:17" x14ac:dyDescent="0.2">
      <c r="A2198" t="s">
        <v>6665</v>
      </c>
      <c r="B2198">
        <v>40129</v>
      </c>
      <c r="C2198">
        <v>50</v>
      </c>
      <c r="D2198" t="str">
        <f t="shared" si="114"/>
        <v>05000US40129</v>
      </c>
      <c r="E2198" t="s">
        <v>2219</v>
      </c>
      <c r="F2198" t="str">
        <f t="shared" si="115"/>
        <v>Roger Mills</v>
      </c>
      <c r="G2198" t="str">
        <f t="shared" si="116"/>
        <v>Oklahoma</v>
      </c>
      <c r="H2198">
        <v>3647</v>
      </c>
      <c r="I2198">
        <v>3647</v>
      </c>
      <c r="J2198">
        <v>3641</v>
      </c>
      <c r="K2198">
        <v>3802</v>
      </c>
      <c r="L2198">
        <v>3773</v>
      </c>
      <c r="M2198">
        <v>3741</v>
      </c>
      <c r="N2198">
        <v>3753</v>
      </c>
      <c r="O2198">
        <v>3755</v>
      </c>
      <c r="P2198" s="2">
        <v>3640</v>
      </c>
      <c r="Q2198" s="10" t="s">
        <v>3287</v>
      </c>
    </row>
    <row r="2199" spans="1:17" x14ac:dyDescent="0.2">
      <c r="A2199" t="s">
        <v>6666</v>
      </c>
      <c r="B2199">
        <v>40131</v>
      </c>
      <c r="C2199">
        <v>50</v>
      </c>
      <c r="D2199" t="str">
        <f t="shared" si="114"/>
        <v>05000US40131</v>
      </c>
      <c r="E2199" t="s">
        <v>2220</v>
      </c>
      <c r="F2199" t="str">
        <f t="shared" si="115"/>
        <v>Rogers</v>
      </c>
      <c r="G2199" t="str">
        <f t="shared" si="116"/>
        <v>Oklahoma</v>
      </c>
      <c r="H2199">
        <v>86905</v>
      </c>
      <c r="I2199">
        <v>86911</v>
      </c>
      <c r="J2199">
        <v>87022</v>
      </c>
      <c r="K2199">
        <v>87730</v>
      </c>
      <c r="L2199">
        <v>88404</v>
      </c>
      <c r="M2199">
        <v>89126</v>
      </c>
      <c r="N2199">
        <v>89829</v>
      </c>
      <c r="O2199">
        <v>90727</v>
      </c>
      <c r="P2199" s="2">
        <v>91766</v>
      </c>
      <c r="Q2199" s="10" t="s">
        <v>3287</v>
      </c>
    </row>
    <row r="2200" spans="1:17" x14ac:dyDescent="0.2">
      <c r="A2200" t="s">
        <v>6667</v>
      </c>
      <c r="B2200">
        <v>40133</v>
      </c>
      <c r="C2200">
        <v>50</v>
      </c>
      <c r="D2200" t="str">
        <f t="shared" si="114"/>
        <v>05000US40133</v>
      </c>
      <c r="E2200" t="s">
        <v>2221</v>
      </c>
      <c r="F2200" t="str">
        <f t="shared" si="115"/>
        <v>Seminole</v>
      </c>
      <c r="G2200" t="str">
        <f t="shared" si="116"/>
        <v>Oklahoma</v>
      </c>
      <c r="H2200">
        <v>25482</v>
      </c>
      <c r="I2200">
        <v>25482</v>
      </c>
      <c r="J2200">
        <v>25453</v>
      </c>
      <c r="K2200">
        <v>25485</v>
      </c>
      <c r="L2200">
        <v>25468</v>
      </c>
      <c r="M2200">
        <v>25474</v>
      </c>
      <c r="N2200">
        <v>25381</v>
      </c>
      <c r="O2200">
        <v>25486</v>
      </c>
      <c r="P2200" s="2">
        <v>25207</v>
      </c>
      <c r="Q2200" s="10" t="s">
        <v>3287</v>
      </c>
    </row>
    <row r="2201" spans="1:17" x14ac:dyDescent="0.2">
      <c r="A2201" t="s">
        <v>6668</v>
      </c>
      <c r="B2201">
        <v>40135</v>
      </c>
      <c r="C2201">
        <v>50</v>
      </c>
      <c r="D2201" t="str">
        <f t="shared" si="114"/>
        <v>05000US40135</v>
      </c>
      <c r="E2201" t="s">
        <v>2222</v>
      </c>
      <c r="F2201" t="str">
        <f t="shared" si="115"/>
        <v>Sequoyah</v>
      </c>
      <c r="G2201" t="str">
        <f t="shared" si="116"/>
        <v>Oklahoma</v>
      </c>
      <c r="H2201">
        <v>42391</v>
      </c>
      <c r="I2201">
        <v>42439</v>
      </c>
      <c r="J2201">
        <v>42442</v>
      </c>
      <c r="K2201">
        <v>42027</v>
      </c>
      <c r="L2201">
        <v>41489</v>
      </c>
      <c r="M2201">
        <v>41319</v>
      </c>
      <c r="N2201">
        <v>41378</v>
      </c>
      <c r="O2201">
        <v>41240</v>
      </c>
      <c r="P2201" s="2">
        <v>41294</v>
      </c>
      <c r="Q2201" s="10" t="s">
        <v>3287</v>
      </c>
    </row>
    <row r="2202" spans="1:17" x14ac:dyDescent="0.2">
      <c r="A2202" t="s">
        <v>6669</v>
      </c>
      <c r="B2202">
        <v>40137</v>
      </c>
      <c r="C2202">
        <v>50</v>
      </c>
      <c r="D2202" t="str">
        <f t="shared" si="114"/>
        <v>05000US40137</v>
      </c>
      <c r="E2202" t="s">
        <v>2223</v>
      </c>
      <c r="F2202" t="str">
        <f t="shared" si="115"/>
        <v>Stephens</v>
      </c>
      <c r="G2202" t="str">
        <f t="shared" si="116"/>
        <v>Oklahoma</v>
      </c>
      <c r="H2202">
        <v>45048</v>
      </c>
      <c r="I2202">
        <v>45048</v>
      </c>
      <c r="J2202">
        <v>45105</v>
      </c>
      <c r="K2202">
        <v>45127</v>
      </c>
      <c r="L2202">
        <v>44873</v>
      </c>
      <c r="M2202">
        <v>44989</v>
      </c>
      <c r="N2202">
        <v>44553</v>
      </c>
      <c r="O2202">
        <v>44648</v>
      </c>
      <c r="P2202" s="2">
        <v>44090</v>
      </c>
      <c r="Q2202" s="10" t="s">
        <v>3287</v>
      </c>
    </row>
    <row r="2203" spans="1:17" x14ac:dyDescent="0.2">
      <c r="A2203" t="s">
        <v>6670</v>
      </c>
      <c r="B2203">
        <v>40139</v>
      </c>
      <c r="C2203">
        <v>50</v>
      </c>
      <c r="D2203" t="str">
        <f t="shared" si="114"/>
        <v>05000US40139</v>
      </c>
      <c r="E2203" t="s">
        <v>2224</v>
      </c>
      <c r="F2203" t="str">
        <f t="shared" si="115"/>
        <v>Texas</v>
      </c>
      <c r="G2203" t="str">
        <f t="shared" si="116"/>
        <v>Oklahoma</v>
      </c>
      <c r="H2203">
        <v>20640</v>
      </c>
      <c r="I2203">
        <v>20640</v>
      </c>
      <c r="J2203">
        <v>20801</v>
      </c>
      <c r="K2203">
        <v>21177</v>
      </c>
      <c r="L2203">
        <v>21470</v>
      </c>
      <c r="M2203">
        <v>21921</v>
      </c>
      <c r="N2203">
        <v>21641</v>
      </c>
      <c r="O2203">
        <v>21365</v>
      </c>
      <c r="P2203" s="2">
        <v>21098</v>
      </c>
      <c r="Q2203" s="10" t="s">
        <v>3287</v>
      </c>
    </row>
    <row r="2204" spans="1:17" x14ac:dyDescent="0.2">
      <c r="A2204" t="s">
        <v>6671</v>
      </c>
      <c r="B2204">
        <v>40141</v>
      </c>
      <c r="C2204">
        <v>50</v>
      </c>
      <c r="D2204" t="str">
        <f t="shared" si="114"/>
        <v>05000US40141</v>
      </c>
      <c r="E2204" t="s">
        <v>2225</v>
      </c>
      <c r="F2204" t="str">
        <f t="shared" si="115"/>
        <v>Tillman</v>
      </c>
      <c r="G2204" t="str">
        <f t="shared" si="116"/>
        <v>Oklahoma</v>
      </c>
      <c r="H2204">
        <v>7992</v>
      </c>
      <c r="I2204">
        <v>7992</v>
      </c>
      <c r="J2204">
        <v>7990</v>
      </c>
      <c r="K2204">
        <v>7989</v>
      </c>
      <c r="L2204">
        <v>7788</v>
      </c>
      <c r="M2204">
        <v>7678</v>
      </c>
      <c r="N2204">
        <v>7607</v>
      </c>
      <c r="O2204">
        <v>7519</v>
      </c>
      <c r="P2204" s="2">
        <v>7465</v>
      </c>
      <c r="Q2204" s="10" t="s">
        <v>3287</v>
      </c>
    </row>
    <row r="2205" spans="1:17" x14ac:dyDescent="0.2">
      <c r="A2205" t="s">
        <v>6672</v>
      </c>
      <c r="B2205">
        <v>40143</v>
      </c>
      <c r="C2205">
        <v>50</v>
      </c>
      <c r="D2205" t="str">
        <f t="shared" si="114"/>
        <v>05000US40143</v>
      </c>
      <c r="E2205" t="s">
        <v>2226</v>
      </c>
      <c r="F2205" t="str">
        <f t="shared" si="115"/>
        <v>Tulsa</v>
      </c>
      <c r="G2205" t="str">
        <f t="shared" si="116"/>
        <v>Oklahoma</v>
      </c>
      <c r="H2205">
        <v>603403</v>
      </c>
      <c r="I2205">
        <v>603438</v>
      </c>
      <c r="J2205">
        <v>605199</v>
      </c>
      <c r="K2205">
        <v>608606</v>
      </c>
      <c r="L2205">
        <v>614582</v>
      </c>
      <c r="M2205">
        <v>623055</v>
      </c>
      <c r="N2205">
        <v>629978</v>
      </c>
      <c r="O2205">
        <v>638558</v>
      </c>
      <c r="P2205" s="2">
        <v>642940</v>
      </c>
      <c r="Q2205" s="10" t="s">
        <v>3287</v>
      </c>
    </row>
    <row r="2206" spans="1:17" x14ac:dyDescent="0.2">
      <c r="A2206" t="s">
        <v>6673</v>
      </c>
      <c r="B2206">
        <v>40145</v>
      </c>
      <c r="C2206">
        <v>50</v>
      </c>
      <c r="D2206" t="str">
        <f t="shared" si="114"/>
        <v>05000US40145</v>
      </c>
      <c r="E2206" t="s">
        <v>2227</v>
      </c>
      <c r="F2206" t="str">
        <f t="shared" si="115"/>
        <v>Wagoner</v>
      </c>
      <c r="G2206" t="str">
        <f t="shared" si="116"/>
        <v>Oklahoma</v>
      </c>
      <c r="H2206">
        <v>73085</v>
      </c>
      <c r="I2206">
        <v>73087</v>
      </c>
      <c r="J2206">
        <v>73411</v>
      </c>
      <c r="K2206">
        <v>74084</v>
      </c>
      <c r="L2206">
        <v>75043</v>
      </c>
      <c r="M2206">
        <v>75729</v>
      </c>
      <c r="N2206">
        <v>75744</v>
      </c>
      <c r="O2206">
        <v>76754</v>
      </c>
      <c r="P2206" s="2">
        <v>77679</v>
      </c>
      <c r="Q2206" s="10" t="s">
        <v>3287</v>
      </c>
    </row>
    <row r="2207" spans="1:17" x14ac:dyDescent="0.2">
      <c r="A2207" t="s">
        <v>6674</v>
      </c>
      <c r="B2207">
        <v>40147</v>
      </c>
      <c r="C2207">
        <v>50</v>
      </c>
      <c r="D2207" t="str">
        <f t="shared" si="114"/>
        <v>05000US40147</v>
      </c>
      <c r="E2207" t="s">
        <v>2228</v>
      </c>
      <c r="F2207" t="str">
        <f t="shared" si="115"/>
        <v>Washington</v>
      </c>
      <c r="G2207" t="str">
        <f t="shared" si="116"/>
        <v>Oklahoma</v>
      </c>
      <c r="H2207">
        <v>50976</v>
      </c>
      <c r="I2207">
        <v>50974</v>
      </c>
      <c r="J2207">
        <v>51058</v>
      </c>
      <c r="K2207">
        <v>51294</v>
      </c>
      <c r="L2207">
        <v>51579</v>
      </c>
      <c r="M2207">
        <v>51633</v>
      </c>
      <c r="N2207">
        <v>52017</v>
      </c>
      <c r="O2207">
        <v>52145</v>
      </c>
      <c r="P2207" s="2">
        <v>52087</v>
      </c>
      <c r="Q2207" s="10" t="s">
        <v>3287</v>
      </c>
    </row>
    <row r="2208" spans="1:17" x14ac:dyDescent="0.2">
      <c r="A2208" t="s">
        <v>6675</v>
      </c>
      <c r="B2208">
        <v>40149</v>
      </c>
      <c r="C2208">
        <v>50</v>
      </c>
      <c r="D2208" t="str">
        <f t="shared" si="114"/>
        <v>05000US40149</v>
      </c>
      <c r="E2208" t="s">
        <v>2229</v>
      </c>
      <c r="F2208" t="str">
        <f t="shared" si="115"/>
        <v>Washita</v>
      </c>
      <c r="G2208" t="str">
        <f t="shared" si="116"/>
        <v>Oklahoma</v>
      </c>
      <c r="H2208">
        <v>11629</v>
      </c>
      <c r="I2208">
        <v>11629</v>
      </c>
      <c r="J2208">
        <v>11610</v>
      </c>
      <c r="K2208">
        <v>11625</v>
      </c>
      <c r="L2208">
        <v>11654</v>
      </c>
      <c r="M2208">
        <v>11739</v>
      </c>
      <c r="N2208">
        <v>11588</v>
      </c>
      <c r="O2208">
        <v>11704</v>
      </c>
      <c r="P2208" s="2">
        <v>11447</v>
      </c>
      <c r="Q2208" s="10" t="s">
        <v>3287</v>
      </c>
    </row>
    <row r="2209" spans="1:20" x14ac:dyDescent="0.2">
      <c r="A2209" t="s">
        <v>6676</v>
      </c>
      <c r="B2209">
        <v>40151</v>
      </c>
      <c r="C2209">
        <v>50</v>
      </c>
      <c r="D2209" t="str">
        <f t="shared" si="114"/>
        <v>05000US40151</v>
      </c>
      <c r="E2209" t="s">
        <v>2230</v>
      </c>
      <c r="F2209" t="str">
        <f t="shared" si="115"/>
        <v>Woods</v>
      </c>
      <c r="G2209" t="str">
        <f t="shared" si="116"/>
        <v>Oklahoma</v>
      </c>
      <c r="H2209">
        <v>8878</v>
      </c>
      <c r="I2209">
        <v>8878</v>
      </c>
      <c r="J2209">
        <v>8896</v>
      </c>
      <c r="K2209">
        <v>8769</v>
      </c>
      <c r="L2209">
        <v>8838</v>
      </c>
      <c r="M2209">
        <v>9008</v>
      </c>
      <c r="N2209">
        <v>9262</v>
      </c>
      <c r="O2209">
        <v>9317</v>
      </c>
      <c r="P2209" s="2">
        <v>9201</v>
      </c>
      <c r="Q2209" s="10" t="s">
        <v>3287</v>
      </c>
    </row>
    <row r="2210" spans="1:20" x14ac:dyDescent="0.2">
      <c r="A2210" t="s">
        <v>6677</v>
      </c>
      <c r="B2210">
        <v>40153</v>
      </c>
      <c r="C2210">
        <v>50</v>
      </c>
      <c r="D2210" t="str">
        <f t="shared" si="114"/>
        <v>05000US40153</v>
      </c>
      <c r="E2210" t="s">
        <v>2231</v>
      </c>
      <c r="F2210" t="str">
        <f t="shared" si="115"/>
        <v>Woodward</v>
      </c>
      <c r="G2210" t="str">
        <f t="shared" si="116"/>
        <v>Oklahoma</v>
      </c>
      <c r="H2210">
        <v>20081</v>
      </c>
      <c r="I2210">
        <v>20081</v>
      </c>
      <c r="J2210">
        <v>19977</v>
      </c>
      <c r="K2210">
        <v>20078</v>
      </c>
      <c r="L2210">
        <v>20622</v>
      </c>
      <c r="M2210">
        <v>21177</v>
      </c>
      <c r="N2210">
        <v>21453</v>
      </c>
      <c r="O2210">
        <v>21488</v>
      </c>
      <c r="P2210" s="2">
        <v>20814</v>
      </c>
      <c r="Q2210" s="10" t="s">
        <v>3287</v>
      </c>
    </row>
    <row r="2211" spans="1:20" x14ac:dyDescent="0.2">
      <c r="A2211" t="s">
        <v>6678</v>
      </c>
      <c r="B2211">
        <v>41001</v>
      </c>
      <c r="C2211">
        <v>50</v>
      </c>
      <c r="D2211" t="str">
        <f t="shared" si="114"/>
        <v>05000US41001</v>
      </c>
      <c r="E2211" t="s">
        <v>2232</v>
      </c>
      <c r="F2211" t="str">
        <f t="shared" si="115"/>
        <v>Baker</v>
      </c>
      <c r="G2211" t="str">
        <f t="shared" si="116"/>
        <v>Oregon</v>
      </c>
      <c r="H2211">
        <v>16134</v>
      </c>
      <c r="I2211">
        <v>16138</v>
      </c>
      <c r="J2211">
        <v>16105</v>
      </c>
      <c r="K2211">
        <v>16055</v>
      </c>
      <c r="L2211">
        <v>15987</v>
      </c>
      <c r="M2211">
        <v>16094</v>
      </c>
      <c r="N2211">
        <v>16045</v>
      </c>
      <c r="O2211">
        <v>15963</v>
      </c>
      <c r="P2211" s="2">
        <v>16059</v>
      </c>
      <c r="Q2211" s="10" t="s">
        <v>3276</v>
      </c>
      <c r="S2211" s="2"/>
      <c r="T2211" s="2"/>
    </row>
    <row r="2212" spans="1:20" x14ac:dyDescent="0.2">
      <c r="A2212" t="s">
        <v>6679</v>
      </c>
      <c r="B2212">
        <v>41003</v>
      </c>
      <c r="C2212">
        <v>50</v>
      </c>
      <c r="D2212" t="str">
        <f t="shared" si="114"/>
        <v>05000US41003</v>
      </c>
      <c r="E2212" t="s">
        <v>2233</v>
      </c>
      <c r="F2212" t="str">
        <f t="shared" si="115"/>
        <v>Benton</v>
      </c>
      <c r="G2212" t="str">
        <f t="shared" si="116"/>
        <v>Oregon</v>
      </c>
      <c r="H2212">
        <v>85579</v>
      </c>
      <c r="I2212">
        <v>85581</v>
      </c>
      <c r="J2212">
        <v>85566</v>
      </c>
      <c r="K2212">
        <v>85999</v>
      </c>
      <c r="L2212">
        <v>86441</v>
      </c>
      <c r="M2212">
        <v>86066</v>
      </c>
      <c r="N2212">
        <v>87112</v>
      </c>
      <c r="O2212">
        <v>88271</v>
      </c>
      <c r="P2212" s="2">
        <v>89385</v>
      </c>
      <c r="Q2212" s="10" t="s">
        <v>3280</v>
      </c>
      <c r="S2212" s="2"/>
      <c r="T2212" s="2"/>
    </row>
    <row r="2213" spans="1:20" x14ac:dyDescent="0.2">
      <c r="A2213" t="s">
        <v>6680</v>
      </c>
      <c r="B2213">
        <v>41005</v>
      </c>
      <c r="C2213">
        <v>50</v>
      </c>
      <c r="D2213" t="str">
        <f t="shared" si="114"/>
        <v>05000US41005</v>
      </c>
      <c r="E2213" t="s">
        <v>2234</v>
      </c>
      <c r="F2213" t="str">
        <f t="shared" si="115"/>
        <v>Clackamas</v>
      </c>
      <c r="G2213" t="str">
        <f t="shared" si="116"/>
        <v>Oregon</v>
      </c>
      <c r="H2213">
        <v>375992</v>
      </c>
      <c r="I2213">
        <v>375998</v>
      </c>
      <c r="J2213">
        <v>376931</v>
      </c>
      <c r="K2213">
        <v>379616</v>
      </c>
      <c r="L2213">
        <v>383339</v>
      </c>
      <c r="M2213">
        <v>387995</v>
      </c>
      <c r="N2213">
        <v>394290</v>
      </c>
      <c r="O2213">
        <v>401150</v>
      </c>
      <c r="P2213" s="2">
        <v>408062</v>
      </c>
      <c r="Q2213" s="10" t="s">
        <v>3280</v>
      </c>
      <c r="S2213" s="2"/>
      <c r="T2213" s="2"/>
    </row>
    <row r="2214" spans="1:20" x14ac:dyDescent="0.2">
      <c r="A2214" t="s">
        <v>6681</v>
      </c>
      <c r="B2214">
        <v>41007</v>
      </c>
      <c r="C2214">
        <v>50</v>
      </c>
      <c r="D2214" t="str">
        <f t="shared" si="114"/>
        <v>05000US41007</v>
      </c>
      <c r="E2214" t="s">
        <v>2235</v>
      </c>
      <c r="F2214" t="str">
        <f t="shared" si="115"/>
        <v>Clatsop</v>
      </c>
      <c r="G2214" t="str">
        <f t="shared" si="116"/>
        <v>Oregon</v>
      </c>
      <c r="H2214">
        <v>37039</v>
      </c>
      <c r="I2214">
        <v>37029</v>
      </c>
      <c r="J2214">
        <v>37079</v>
      </c>
      <c r="K2214">
        <v>37202</v>
      </c>
      <c r="L2214">
        <v>37351</v>
      </c>
      <c r="M2214">
        <v>37093</v>
      </c>
      <c r="N2214">
        <v>37428</v>
      </c>
      <c r="O2214">
        <v>37795</v>
      </c>
      <c r="P2214" s="2">
        <v>38632</v>
      </c>
      <c r="Q2214" t="s">
        <v>3280</v>
      </c>
      <c r="S2214" s="2"/>
      <c r="T2214" s="2"/>
    </row>
    <row r="2215" spans="1:20" x14ac:dyDescent="0.2">
      <c r="A2215" t="s">
        <v>6682</v>
      </c>
      <c r="B2215">
        <v>41009</v>
      </c>
      <c r="C2215">
        <v>50</v>
      </c>
      <c r="D2215" t="str">
        <f t="shared" si="114"/>
        <v>05000US41009</v>
      </c>
      <c r="E2215" t="s">
        <v>2236</v>
      </c>
      <c r="F2215" t="str">
        <f t="shared" si="115"/>
        <v>Columbia</v>
      </c>
      <c r="G2215" t="str">
        <f t="shared" si="116"/>
        <v>Oregon</v>
      </c>
      <c r="H2215">
        <v>49351</v>
      </c>
      <c r="I2215">
        <v>49353</v>
      </c>
      <c r="J2215">
        <v>49352</v>
      </c>
      <c r="K2215">
        <v>49364</v>
      </c>
      <c r="L2215">
        <v>49201</v>
      </c>
      <c r="M2215">
        <v>49224</v>
      </c>
      <c r="N2215">
        <v>49452</v>
      </c>
      <c r="O2215">
        <v>49565</v>
      </c>
      <c r="P2215" s="2">
        <v>50785</v>
      </c>
      <c r="Q2215" s="10" t="s">
        <v>3280</v>
      </c>
    </row>
    <row r="2216" spans="1:20" x14ac:dyDescent="0.2">
      <c r="A2216" t="s">
        <v>6683</v>
      </c>
      <c r="B2216">
        <v>41011</v>
      </c>
      <c r="C2216">
        <v>50</v>
      </c>
      <c r="D2216" t="str">
        <f t="shared" si="114"/>
        <v>05000US41011</v>
      </c>
      <c r="E2216" t="s">
        <v>2237</v>
      </c>
      <c r="F2216" t="str">
        <f t="shared" si="115"/>
        <v>Coos</v>
      </c>
      <c r="G2216" t="str">
        <f t="shared" si="116"/>
        <v>Oregon</v>
      </c>
      <c r="H2216">
        <v>63043</v>
      </c>
      <c r="I2216">
        <v>63043</v>
      </c>
      <c r="J2216">
        <v>63015</v>
      </c>
      <c r="K2216">
        <v>62808</v>
      </c>
      <c r="L2216">
        <v>62745</v>
      </c>
      <c r="M2216">
        <v>62563</v>
      </c>
      <c r="N2216">
        <v>62608</v>
      </c>
      <c r="O2216">
        <v>63043</v>
      </c>
      <c r="P2216" s="2">
        <v>63761</v>
      </c>
      <c r="Q2216" s="10" t="s">
        <v>3280</v>
      </c>
    </row>
    <row r="2217" spans="1:20" x14ac:dyDescent="0.2">
      <c r="A2217" t="s">
        <v>6684</v>
      </c>
      <c r="B2217">
        <v>41013</v>
      </c>
      <c r="C2217">
        <v>50</v>
      </c>
      <c r="D2217" t="str">
        <f t="shared" si="114"/>
        <v>05000US41013</v>
      </c>
      <c r="E2217" t="s">
        <v>2238</v>
      </c>
      <c r="F2217" t="str">
        <f t="shared" si="115"/>
        <v>Crook</v>
      </c>
      <c r="G2217" t="str">
        <f t="shared" si="116"/>
        <v>Oregon</v>
      </c>
      <c r="H2217">
        <v>20978</v>
      </c>
      <c r="I2217">
        <v>20978</v>
      </c>
      <c r="J2217">
        <v>20899</v>
      </c>
      <c r="K2217">
        <v>20675</v>
      </c>
      <c r="L2217">
        <v>20642</v>
      </c>
      <c r="M2217">
        <v>20776</v>
      </c>
      <c r="N2217">
        <v>21036</v>
      </c>
      <c r="O2217">
        <v>21647</v>
      </c>
      <c r="P2217" s="2">
        <v>22570</v>
      </c>
      <c r="Q2217" s="10" t="s">
        <v>3276</v>
      </c>
    </row>
    <row r="2218" spans="1:20" x14ac:dyDescent="0.2">
      <c r="A2218" t="s">
        <v>6685</v>
      </c>
      <c r="B2218">
        <v>41015</v>
      </c>
      <c r="C2218">
        <v>50</v>
      </c>
      <c r="D2218" t="str">
        <f t="shared" si="114"/>
        <v>05000US41015</v>
      </c>
      <c r="E2218" t="s">
        <v>2239</v>
      </c>
      <c r="F2218" t="str">
        <f t="shared" si="115"/>
        <v>Curry</v>
      </c>
      <c r="G2218" t="str">
        <f t="shared" si="116"/>
        <v>Oregon</v>
      </c>
      <c r="H2218">
        <v>22364</v>
      </c>
      <c r="I2218">
        <v>22364</v>
      </c>
      <c r="J2218">
        <v>22371</v>
      </c>
      <c r="K2218">
        <v>22453</v>
      </c>
      <c r="L2218">
        <v>22237</v>
      </c>
      <c r="M2218">
        <v>22240</v>
      </c>
      <c r="N2218">
        <v>22236</v>
      </c>
      <c r="O2218">
        <v>22396</v>
      </c>
      <c r="P2218" s="2">
        <v>22713</v>
      </c>
      <c r="Q2218" s="10" t="s">
        <v>3280</v>
      </c>
    </row>
    <row r="2219" spans="1:20" x14ac:dyDescent="0.2">
      <c r="A2219" t="s">
        <v>6686</v>
      </c>
      <c r="B2219">
        <v>41017</v>
      </c>
      <c r="C2219">
        <v>50</v>
      </c>
      <c r="D2219" t="str">
        <f t="shared" si="114"/>
        <v>05000US41017</v>
      </c>
      <c r="E2219" t="s">
        <v>2240</v>
      </c>
      <c r="F2219" t="str">
        <f t="shared" si="115"/>
        <v>Deschutes</v>
      </c>
      <c r="G2219" t="str">
        <f t="shared" si="116"/>
        <v>Oregon</v>
      </c>
      <c r="H2219">
        <v>157733</v>
      </c>
      <c r="I2219">
        <v>157733</v>
      </c>
      <c r="J2219">
        <v>157839</v>
      </c>
      <c r="K2219">
        <v>159775</v>
      </c>
      <c r="L2219">
        <v>161765</v>
      </c>
      <c r="M2219">
        <v>165859</v>
      </c>
      <c r="N2219">
        <v>170193</v>
      </c>
      <c r="O2219">
        <v>174942</v>
      </c>
      <c r="P2219" s="2">
        <v>181307</v>
      </c>
      <c r="Q2219" s="10" t="s">
        <v>3276</v>
      </c>
    </row>
    <row r="2220" spans="1:20" x14ac:dyDescent="0.2">
      <c r="A2220" t="s">
        <v>6687</v>
      </c>
      <c r="B2220">
        <v>41019</v>
      </c>
      <c r="C2220">
        <v>50</v>
      </c>
      <c r="D2220" t="str">
        <f t="shared" si="114"/>
        <v>05000US41019</v>
      </c>
      <c r="E2220" t="s">
        <v>2241</v>
      </c>
      <c r="F2220" t="str">
        <f t="shared" si="115"/>
        <v>Douglas</v>
      </c>
      <c r="G2220" t="str">
        <f t="shared" si="116"/>
        <v>Oregon</v>
      </c>
      <c r="H2220">
        <v>107667</v>
      </c>
      <c r="I2220">
        <v>107667</v>
      </c>
      <c r="J2220">
        <v>107657</v>
      </c>
      <c r="K2220">
        <v>107279</v>
      </c>
      <c r="L2220">
        <v>107111</v>
      </c>
      <c r="M2220">
        <v>106803</v>
      </c>
      <c r="N2220">
        <v>106978</v>
      </c>
      <c r="O2220">
        <v>107525</v>
      </c>
      <c r="P2220" s="2">
        <v>108457</v>
      </c>
      <c r="Q2220" s="10" t="s">
        <v>3280</v>
      </c>
    </row>
    <row r="2221" spans="1:20" x14ac:dyDescent="0.2">
      <c r="A2221" t="s">
        <v>6688</v>
      </c>
      <c r="B2221">
        <v>41021</v>
      </c>
      <c r="C2221">
        <v>50</v>
      </c>
      <c r="D2221" t="str">
        <f t="shared" si="114"/>
        <v>05000US41021</v>
      </c>
      <c r="E2221" t="s">
        <v>2242</v>
      </c>
      <c r="F2221" t="str">
        <f t="shared" si="115"/>
        <v>Gilliam</v>
      </c>
      <c r="G2221" t="str">
        <f t="shared" si="116"/>
        <v>Oregon</v>
      </c>
      <c r="H2221">
        <v>1871</v>
      </c>
      <c r="I2221">
        <v>1873</v>
      </c>
      <c r="J2221">
        <v>1875</v>
      </c>
      <c r="K2221">
        <v>1951</v>
      </c>
      <c r="L2221">
        <v>1947</v>
      </c>
      <c r="M2221">
        <v>1945</v>
      </c>
      <c r="N2221">
        <v>1931</v>
      </c>
      <c r="O2221">
        <v>1863</v>
      </c>
      <c r="P2221" s="2">
        <v>1854</v>
      </c>
      <c r="Q2221" s="10" t="s">
        <v>3276</v>
      </c>
    </row>
    <row r="2222" spans="1:20" x14ac:dyDescent="0.2">
      <c r="A2222" t="s">
        <v>6689</v>
      </c>
      <c r="B2222">
        <v>41023</v>
      </c>
      <c r="C2222">
        <v>50</v>
      </c>
      <c r="D2222" t="str">
        <f t="shared" si="114"/>
        <v>05000US41023</v>
      </c>
      <c r="E2222" t="s">
        <v>2243</v>
      </c>
      <c r="F2222" t="str">
        <f t="shared" si="115"/>
        <v>Grant</v>
      </c>
      <c r="G2222" t="str">
        <f t="shared" si="116"/>
        <v>Oregon</v>
      </c>
      <c r="H2222">
        <v>7445</v>
      </c>
      <c r="I2222">
        <v>7445</v>
      </c>
      <c r="J2222">
        <v>7456</v>
      </c>
      <c r="K2222">
        <v>7411</v>
      </c>
      <c r="L2222">
        <v>7328</v>
      </c>
      <c r="M2222">
        <v>7272</v>
      </c>
      <c r="N2222">
        <v>7185</v>
      </c>
      <c r="O2222">
        <v>7192</v>
      </c>
      <c r="P2222" s="2">
        <v>7158</v>
      </c>
      <c r="Q2222" s="10" t="s">
        <v>3276</v>
      </c>
    </row>
    <row r="2223" spans="1:20" x14ac:dyDescent="0.2">
      <c r="A2223" t="s">
        <v>6690</v>
      </c>
      <c r="B2223">
        <v>41025</v>
      </c>
      <c r="C2223">
        <v>50</v>
      </c>
      <c r="D2223" t="str">
        <f t="shared" si="114"/>
        <v>05000US41025</v>
      </c>
      <c r="E2223" t="s">
        <v>2244</v>
      </c>
      <c r="F2223" t="str">
        <f t="shared" si="115"/>
        <v>Harney</v>
      </c>
      <c r="G2223" t="str">
        <f t="shared" si="116"/>
        <v>Oregon</v>
      </c>
      <c r="H2223">
        <v>7422</v>
      </c>
      <c r="I2223">
        <v>7422</v>
      </c>
      <c r="J2223">
        <v>7410</v>
      </c>
      <c r="K2223">
        <v>7374</v>
      </c>
      <c r="L2223">
        <v>7246</v>
      </c>
      <c r="M2223">
        <v>7175</v>
      </c>
      <c r="N2223">
        <v>7159</v>
      </c>
      <c r="O2223">
        <v>7196</v>
      </c>
      <c r="P2223" s="2">
        <v>7292</v>
      </c>
      <c r="Q2223" s="10" t="s">
        <v>3283</v>
      </c>
    </row>
    <row r="2224" spans="1:20" x14ac:dyDescent="0.2">
      <c r="A2224" t="s">
        <v>6691</v>
      </c>
      <c r="B2224">
        <v>41027</v>
      </c>
      <c r="C2224">
        <v>50</v>
      </c>
      <c r="D2224" t="str">
        <f t="shared" si="114"/>
        <v>05000US41027</v>
      </c>
      <c r="E2224" t="s">
        <v>2245</v>
      </c>
      <c r="F2224" t="str">
        <f t="shared" si="115"/>
        <v>Hood River</v>
      </c>
      <c r="G2224" t="str">
        <f t="shared" si="116"/>
        <v>Oregon</v>
      </c>
      <c r="H2224">
        <v>22346</v>
      </c>
      <c r="I2224">
        <v>22346</v>
      </c>
      <c r="J2224">
        <v>22443</v>
      </c>
      <c r="K2224">
        <v>22410</v>
      </c>
      <c r="L2224">
        <v>22587</v>
      </c>
      <c r="M2224">
        <v>22614</v>
      </c>
      <c r="N2224">
        <v>22741</v>
      </c>
      <c r="O2224">
        <v>23037</v>
      </c>
      <c r="P2224" s="2">
        <v>23232</v>
      </c>
      <c r="Q2224" s="10" t="s">
        <v>3280</v>
      </c>
    </row>
    <row r="2225" spans="1:17" x14ac:dyDescent="0.2">
      <c r="A2225" t="s">
        <v>6692</v>
      </c>
      <c r="B2225">
        <v>41029</v>
      </c>
      <c r="C2225">
        <v>50</v>
      </c>
      <c r="D2225" t="str">
        <f t="shared" si="114"/>
        <v>05000US41029</v>
      </c>
      <c r="E2225" t="s">
        <v>2246</v>
      </c>
      <c r="F2225" t="str">
        <f t="shared" si="115"/>
        <v>Jackson</v>
      </c>
      <c r="G2225" t="str">
        <f t="shared" si="116"/>
        <v>Oregon</v>
      </c>
      <c r="H2225">
        <v>203206</v>
      </c>
      <c r="I2225">
        <v>203206</v>
      </c>
      <c r="J2225">
        <v>203410</v>
      </c>
      <c r="K2225">
        <v>204794</v>
      </c>
      <c r="L2225">
        <v>206346</v>
      </c>
      <c r="M2225">
        <v>207862</v>
      </c>
      <c r="N2225">
        <v>210311</v>
      </c>
      <c r="O2225">
        <v>213534</v>
      </c>
      <c r="P2225" s="2">
        <v>216527</v>
      </c>
      <c r="Q2225" s="10" t="s">
        <v>3280</v>
      </c>
    </row>
    <row r="2226" spans="1:17" x14ac:dyDescent="0.2">
      <c r="A2226" t="s">
        <v>6693</v>
      </c>
      <c r="B2226">
        <v>41031</v>
      </c>
      <c r="C2226">
        <v>50</v>
      </c>
      <c r="D2226" t="str">
        <f t="shared" si="114"/>
        <v>05000US41031</v>
      </c>
      <c r="E2226" t="s">
        <v>2247</v>
      </c>
      <c r="F2226" t="str">
        <f t="shared" si="115"/>
        <v>Jefferson</v>
      </c>
      <c r="G2226" t="str">
        <f t="shared" si="116"/>
        <v>Oregon</v>
      </c>
      <c r="H2226">
        <v>21720</v>
      </c>
      <c r="I2226">
        <v>21719</v>
      </c>
      <c r="J2226">
        <v>21672</v>
      </c>
      <c r="K2226">
        <v>21681</v>
      </c>
      <c r="L2226">
        <v>21763</v>
      </c>
      <c r="M2226">
        <v>21842</v>
      </c>
      <c r="N2226">
        <v>22232</v>
      </c>
      <c r="O2226">
        <v>22609</v>
      </c>
      <c r="P2226" s="2">
        <v>23080</v>
      </c>
      <c r="Q2226" s="10" t="s">
        <v>3276</v>
      </c>
    </row>
    <row r="2227" spans="1:17" x14ac:dyDescent="0.2">
      <c r="A2227" t="s">
        <v>6694</v>
      </c>
      <c r="B2227">
        <v>41033</v>
      </c>
      <c r="C2227">
        <v>50</v>
      </c>
      <c r="D2227" t="str">
        <f t="shared" si="114"/>
        <v>05000US41033</v>
      </c>
      <c r="E2227" t="s">
        <v>2248</v>
      </c>
      <c r="F2227" t="str">
        <f t="shared" si="115"/>
        <v>Josephine</v>
      </c>
      <c r="G2227" t="str">
        <f t="shared" si="116"/>
        <v>Oregon</v>
      </c>
      <c r="H2227">
        <v>82713</v>
      </c>
      <c r="I2227">
        <v>82713</v>
      </c>
      <c r="J2227">
        <v>82865</v>
      </c>
      <c r="K2227">
        <v>82638</v>
      </c>
      <c r="L2227">
        <v>82798</v>
      </c>
      <c r="M2227">
        <v>83268</v>
      </c>
      <c r="N2227">
        <v>83604</v>
      </c>
      <c r="O2227">
        <v>84742</v>
      </c>
      <c r="P2227" s="2">
        <v>85904</v>
      </c>
      <c r="Q2227" s="10" t="s">
        <v>3280</v>
      </c>
    </row>
    <row r="2228" spans="1:17" x14ac:dyDescent="0.2">
      <c r="A2228" t="s">
        <v>6695</v>
      </c>
      <c r="B2228">
        <v>41035</v>
      </c>
      <c r="C2228">
        <v>50</v>
      </c>
      <c r="D2228" t="str">
        <f t="shared" si="114"/>
        <v>05000US41035</v>
      </c>
      <c r="E2228" t="s">
        <v>2249</v>
      </c>
      <c r="F2228" t="str">
        <f t="shared" si="115"/>
        <v>Klamath</v>
      </c>
      <c r="G2228" t="str">
        <f t="shared" si="116"/>
        <v>Oregon</v>
      </c>
      <c r="H2228">
        <v>66380</v>
      </c>
      <c r="I2228">
        <v>66380</v>
      </c>
      <c r="J2228">
        <v>66333</v>
      </c>
      <c r="K2228">
        <v>66337</v>
      </c>
      <c r="L2228">
        <v>66075</v>
      </c>
      <c r="M2228">
        <v>65830</v>
      </c>
      <c r="N2228">
        <v>65475</v>
      </c>
      <c r="O2228">
        <v>65908</v>
      </c>
      <c r="P2228" s="2">
        <v>66443</v>
      </c>
      <c r="Q2228" s="10" t="s">
        <v>3283</v>
      </c>
    </row>
    <row r="2229" spans="1:17" x14ac:dyDescent="0.2">
      <c r="A2229" t="s">
        <v>6696</v>
      </c>
      <c r="B2229">
        <v>41037</v>
      </c>
      <c r="C2229">
        <v>50</v>
      </c>
      <c r="D2229" t="str">
        <f t="shared" si="114"/>
        <v>05000US41037</v>
      </c>
      <c r="E2229" t="s">
        <v>2250</v>
      </c>
      <c r="F2229" t="str">
        <f t="shared" si="115"/>
        <v>Lake</v>
      </c>
      <c r="G2229" t="str">
        <f t="shared" si="116"/>
        <v>Oregon</v>
      </c>
      <c r="H2229">
        <v>7895</v>
      </c>
      <c r="I2229">
        <v>7886</v>
      </c>
      <c r="J2229">
        <v>7871</v>
      </c>
      <c r="K2229">
        <v>7900</v>
      </c>
      <c r="L2229">
        <v>7768</v>
      </c>
      <c r="M2229">
        <v>7806</v>
      </c>
      <c r="N2229">
        <v>7801</v>
      </c>
      <c r="O2229">
        <v>7781</v>
      </c>
      <c r="P2229" s="2">
        <v>7837</v>
      </c>
      <c r="Q2229" s="10" t="s">
        <v>3283</v>
      </c>
    </row>
    <row r="2230" spans="1:17" x14ac:dyDescent="0.2">
      <c r="A2230" t="s">
        <v>6697</v>
      </c>
      <c r="B2230">
        <v>41039</v>
      </c>
      <c r="C2230">
        <v>50</v>
      </c>
      <c r="D2230" t="str">
        <f t="shared" si="114"/>
        <v>05000US41039</v>
      </c>
      <c r="E2230" t="s">
        <v>2251</v>
      </c>
      <c r="F2230" t="str">
        <f t="shared" si="115"/>
        <v>Lane</v>
      </c>
      <c r="G2230" t="str">
        <f t="shared" si="116"/>
        <v>Oregon</v>
      </c>
      <c r="H2230">
        <v>351715</v>
      </c>
      <c r="I2230">
        <v>351724</v>
      </c>
      <c r="J2230">
        <v>351976</v>
      </c>
      <c r="K2230">
        <v>353641</v>
      </c>
      <c r="L2230">
        <v>354993</v>
      </c>
      <c r="M2230">
        <v>355812</v>
      </c>
      <c r="N2230">
        <v>358442</v>
      </c>
      <c r="O2230">
        <v>362600</v>
      </c>
      <c r="P2230" s="2">
        <v>369519</v>
      </c>
      <c r="Q2230" s="10" t="s">
        <v>3280</v>
      </c>
    </row>
    <row r="2231" spans="1:17" x14ac:dyDescent="0.2">
      <c r="A2231" t="s">
        <v>6698</v>
      </c>
      <c r="B2231">
        <v>41041</v>
      </c>
      <c r="C2231">
        <v>50</v>
      </c>
      <c r="D2231" t="str">
        <f t="shared" si="114"/>
        <v>05000US41041</v>
      </c>
      <c r="E2231" t="s">
        <v>2252</v>
      </c>
      <c r="F2231" t="str">
        <f t="shared" si="115"/>
        <v>Lincoln</v>
      </c>
      <c r="G2231" t="str">
        <f t="shared" si="116"/>
        <v>Oregon</v>
      </c>
      <c r="H2231">
        <v>46034</v>
      </c>
      <c r="I2231">
        <v>46032</v>
      </c>
      <c r="J2231">
        <v>45990</v>
      </c>
      <c r="K2231">
        <v>45861</v>
      </c>
      <c r="L2231">
        <v>46158</v>
      </c>
      <c r="M2231">
        <v>46257</v>
      </c>
      <c r="N2231">
        <v>46269</v>
      </c>
      <c r="O2231">
        <v>46936</v>
      </c>
      <c r="P2231" s="2">
        <v>47806</v>
      </c>
      <c r="Q2231" s="10" t="s">
        <v>3280</v>
      </c>
    </row>
    <row r="2232" spans="1:17" x14ac:dyDescent="0.2">
      <c r="A2232" t="s">
        <v>6699</v>
      </c>
      <c r="B2232">
        <v>41043</v>
      </c>
      <c r="C2232">
        <v>50</v>
      </c>
      <c r="D2232" t="str">
        <f t="shared" si="114"/>
        <v>05000US41043</v>
      </c>
      <c r="E2232" t="s">
        <v>2253</v>
      </c>
      <c r="F2232" t="str">
        <f t="shared" si="115"/>
        <v>Linn</v>
      </c>
      <c r="G2232" t="str">
        <f t="shared" si="116"/>
        <v>Oregon</v>
      </c>
      <c r="H2232">
        <v>116672</v>
      </c>
      <c r="I2232">
        <v>116672</v>
      </c>
      <c r="J2232">
        <v>116888</v>
      </c>
      <c r="K2232">
        <v>118127</v>
      </c>
      <c r="L2232">
        <v>118332</v>
      </c>
      <c r="M2232">
        <v>118496</v>
      </c>
      <c r="N2232">
        <v>119188</v>
      </c>
      <c r="O2232">
        <v>120444</v>
      </c>
      <c r="P2232" s="2">
        <v>122849</v>
      </c>
      <c r="Q2232" s="10" t="s">
        <v>3280</v>
      </c>
    </row>
    <row r="2233" spans="1:17" x14ac:dyDescent="0.2">
      <c r="A2233" t="s">
        <v>6700</v>
      </c>
      <c r="B2233">
        <v>41045</v>
      </c>
      <c r="C2233">
        <v>50</v>
      </c>
      <c r="D2233" t="str">
        <f t="shared" si="114"/>
        <v>05000US41045</v>
      </c>
      <c r="E2233" t="s">
        <v>2254</v>
      </c>
      <c r="F2233" t="str">
        <f t="shared" si="115"/>
        <v>Malheur</v>
      </c>
      <c r="G2233" t="str">
        <f t="shared" si="116"/>
        <v>Oregon</v>
      </c>
      <c r="H2233">
        <v>31313</v>
      </c>
      <c r="I2233">
        <v>31312</v>
      </c>
      <c r="J2233">
        <v>31347</v>
      </c>
      <c r="K2233">
        <v>30792</v>
      </c>
      <c r="L2233">
        <v>30619</v>
      </c>
      <c r="M2233">
        <v>30633</v>
      </c>
      <c r="N2233">
        <v>30356</v>
      </c>
      <c r="O2233">
        <v>30323</v>
      </c>
      <c r="P2233" s="2">
        <v>30439</v>
      </c>
      <c r="Q2233" s="10" t="s">
        <v>3283</v>
      </c>
    </row>
    <row r="2234" spans="1:17" x14ac:dyDescent="0.2">
      <c r="A2234" t="s">
        <v>6701</v>
      </c>
      <c r="B2234">
        <v>41047</v>
      </c>
      <c r="C2234">
        <v>50</v>
      </c>
      <c r="D2234" t="str">
        <f t="shared" si="114"/>
        <v>05000US41047</v>
      </c>
      <c r="E2234" t="s">
        <v>2255</v>
      </c>
      <c r="F2234" t="str">
        <f t="shared" si="115"/>
        <v>Marion</v>
      </c>
      <c r="G2234" t="str">
        <f t="shared" si="116"/>
        <v>Oregon</v>
      </c>
      <c r="H2234">
        <v>315335</v>
      </c>
      <c r="I2234">
        <v>315335</v>
      </c>
      <c r="J2234">
        <v>315984</v>
      </c>
      <c r="K2234">
        <v>317764</v>
      </c>
      <c r="L2234">
        <v>319946</v>
      </c>
      <c r="M2234">
        <v>321572</v>
      </c>
      <c r="N2234">
        <v>324856</v>
      </c>
      <c r="O2234">
        <v>329947</v>
      </c>
      <c r="P2234" s="2">
        <v>336316</v>
      </c>
      <c r="Q2234" s="10" t="s">
        <v>3280</v>
      </c>
    </row>
    <row r="2235" spans="1:17" x14ac:dyDescent="0.2">
      <c r="A2235" t="s">
        <v>6702</v>
      </c>
      <c r="B2235">
        <v>41049</v>
      </c>
      <c r="C2235">
        <v>50</v>
      </c>
      <c r="D2235" t="str">
        <f t="shared" si="114"/>
        <v>05000US41049</v>
      </c>
      <c r="E2235" t="s">
        <v>2256</v>
      </c>
      <c r="F2235" t="str">
        <f t="shared" si="115"/>
        <v>Morrow</v>
      </c>
      <c r="G2235" t="str">
        <f t="shared" si="116"/>
        <v>Oregon</v>
      </c>
      <c r="H2235">
        <v>11173</v>
      </c>
      <c r="I2235">
        <v>11177</v>
      </c>
      <c r="J2235">
        <v>11208</v>
      </c>
      <c r="K2235">
        <v>11200</v>
      </c>
      <c r="L2235">
        <v>11237</v>
      </c>
      <c r="M2235">
        <v>11237</v>
      </c>
      <c r="N2235">
        <v>11121</v>
      </c>
      <c r="O2235">
        <v>11164</v>
      </c>
      <c r="P2235" s="2">
        <v>11274</v>
      </c>
      <c r="Q2235" s="10" t="s">
        <v>3276</v>
      </c>
    </row>
    <row r="2236" spans="1:17" x14ac:dyDescent="0.2">
      <c r="A2236" t="s">
        <v>6703</v>
      </c>
      <c r="B2236">
        <v>41051</v>
      </c>
      <c r="C2236">
        <v>50</v>
      </c>
      <c r="D2236" t="str">
        <f t="shared" si="114"/>
        <v>05000US41051</v>
      </c>
      <c r="E2236" t="s">
        <v>2257</v>
      </c>
      <c r="F2236" t="str">
        <f t="shared" si="115"/>
        <v>Multnomah</v>
      </c>
      <c r="G2236" t="str">
        <f t="shared" si="116"/>
        <v>Oregon</v>
      </c>
      <c r="H2236">
        <v>735334</v>
      </c>
      <c r="I2236">
        <v>735169</v>
      </c>
      <c r="J2236">
        <v>737374</v>
      </c>
      <c r="K2236">
        <v>748185</v>
      </c>
      <c r="L2236">
        <v>759071</v>
      </c>
      <c r="M2236">
        <v>765850</v>
      </c>
      <c r="N2236">
        <v>777154</v>
      </c>
      <c r="O2236">
        <v>789125</v>
      </c>
      <c r="P2236" s="2">
        <v>799766</v>
      </c>
      <c r="Q2236" s="10" t="s">
        <v>3280</v>
      </c>
    </row>
    <row r="2237" spans="1:17" x14ac:dyDescent="0.2">
      <c r="A2237" t="s">
        <v>6704</v>
      </c>
      <c r="B2237">
        <v>41053</v>
      </c>
      <c r="C2237">
        <v>50</v>
      </c>
      <c r="D2237" t="str">
        <f t="shared" si="114"/>
        <v>05000US41053</v>
      </c>
      <c r="E2237" t="s">
        <v>2258</v>
      </c>
      <c r="F2237" t="str">
        <f t="shared" si="115"/>
        <v>Polk</v>
      </c>
      <c r="G2237" t="str">
        <f t="shared" si="116"/>
        <v>Oregon</v>
      </c>
      <c r="H2237">
        <v>75403</v>
      </c>
      <c r="I2237">
        <v>75404</v>
      </c>
      <c r="J2237">
        <v>75576</v>
      </c>
      <c r="K2237">
        <v>75967</v>
      </c>
      <c r="L2237">
        <v>76298</v>
      </c>
      <c r="M2237">
        <v>76753</v>
      </c>
      <c r="N2237">
        <v>78044</v>
      </c>
      <c r="O2237">
        <v>79430</v>
      </c>
      <c r="P2237" s="2">
        <v>81823</v>
      </c>
      <c r="Q2237" s="10" t="s">
        <v>3280</v>
      </c>
    </row>
    <row r="2238" spans="1:17" x14ac:dyDescent="0.2">
      <c r="A2238" t="s">
        <v>6705</v>
      </c>
      <c r="B2238">
        <v>41055</v>
      </c>
      <c r="C2238">
        <v>50</v>
      </c>
      <c r="D2238" t="str">
        <f t="shared" si="114"/>
        <v>05000US41055</v>
      </c>
      <c r="E2238" t="s">
        <v>2259</v>
      </c>
      <c r="F2238" t="str">
        <f t="shared" si="115"/>
        <v>Sherman</v>
      </c>
      <c r="G2238" t="str">
        <f t="shared" si="116"/>
        <v>Oregon</v>
      </c>
      <c r="H2238">
        <v>1765</v>
      </c>
      <c r="I2238">
        <v>1766</v>
      </c>
      <c r="J2238">
        <v>1772</v>
      </c>
      <c r="K2238">
        <v>1734</v>
      </c>
      <c r="L2238">
        <v>1732</v>
      </c>
      <c r="M2238">
        <v>1711</v>
      </c>
      <c r="N2238">
        <v>1697</v>
      </c>
      <c r="O2238">
        <v>1678</v>
      </c>
      <c r="P2238" s="2">
        <v>1710</v>
      </c>
      <c r="Q2238" s="10" t="s">
        <v>3276</v>
      </c>
    </row>
    <row r="2239" spans="1:17" x14ac:dyDescent="0.2">
      <c r="A2239" t="s">
        <v>6706</v>
      </c>
      <c r="B2239">
        <v>41057</v>
      </c>
      <c r="C2239">
        <v>50</v>
      </c>
      <c r="D2239" t="str">
        <f t="shared" si="114"/>
        <v>05000US41057</v>
      </c>
      <c r="E2239" t="s">
        <v>2260</v>
      </c>
      <c r="F2239" t="str">
        <f t="shared" si="115"/>
        <v>Tillamook</v>
      </c>
      <c r="G2239" t="str">
        <f t="shared" si="116"/>
        <v>Oregon</v>
      </c>
      <c r="H2239">
        <v>25250</v>
      </c>
      <c r="I2239">
        <v>25258</v>
      </c>
      <c r="J2239">
        <v>25264</v>
      </c>
      <c r="K2239">
        <v>25437</v>
      </c>
      <c r="L2239">
        <v>25329</v>
      </c>
      <c r="M2239">
        <v>25337</v>
      </c>
      <c r="N2239">
        <v>25339</v>
      </c>
      <c r="O2239">
        <v>25613</v>
      </c>
      <c r="P2239" s="2">
        <v>26143</v>
      </c>
      <c r="Q2239" s="10" t="s">
        <v>3280</v>
      </c>
    </row>
    <row r="2240" spans="1:17" x14ac:dyDescent="0.2">
      <c r="A2240" t="s">
        <v>6707</v>
      </c>
      <c r="B2240">
        <v>41059</v>
      </c>
      <c r="C2240">
        <v>50</v>
      </c>
      <c r="D2240" t="str">
        <f t="shared" si="114"/>
        <v>05000US41059</v>
      </c>
      <c r="E2240" t="s">
        <v>2261</v>
      </c>
      <c r="F2240" t="str">
        <f t="shared" si="115"/>
        <v>Umatilla</v>
      </c>
      <c r="G2240" t="str">
        <f t="shared" si="116"/>
        <v>Oregon</v>
      </c>
      <c r="H2240">
        <v>75889</v>
      </c>
      <c r="I2240">
        <v>75885</v>
      </c>
      <c r="J2240">
        <v>76076</v>
      </c>
      <c r="K2240">
        <v>76700</v>
      </c>
      <c r="L2240">
        <v>76891</v>
      </c>
      <c r="M2240">
        <v>76802</v>
      </c>
      <c r="N2240">
        <v>76469</v>
      </c>
      <c r="O2240">
        <v>76290</v>
      </c>
      <c r="P2240" s="2">
        <v>76456</v>
      </c>
      <c r="Q2240" s="10" t="s">
        <v>3276</v>
      </c>
    </row>
    <row r="2241" spans="1:26" x14ac:dyDescent="0.2">
      <c r="A2241" t="s">
        <v>6708</v>
      </c>
      <c r="B2241">
        <v>41061</v>
      </c>
      <c r="C2241">
        <v>50</v>
      </c>
      <c r="D2241" t="str">
        <f t="shared" si="114"/>
        <v>05000US41061</v>
      </c>
      <c r="E2241" t="s">
        <v>2262</v>
      </c>
      <c r="F2241" t="str">
        <f t="shared" si="115"/>
        <v>Union</v>
      </c>
      <c r="G2241" t="str">
        <f t="shared" si="116"/>
        <v>Oregon</v>
      </c>
      <c r="H2241">
        <v>25748</v>
      </c>
      <c r="I2241">
        <v>25744</v>
      </c>
      <c r="J2241">
        <v>25744</v>
      </c>
      <c r="K2241">
        <v>25887</v>
      </c>
      <c r="L2241">
        <v>25807</v>
      </c>
      <c r="M2241">
        <v>25519</v>
      </c>
      <c r="N2241">
        <v>25650</v>
      </c>
      <c r="O2241">
        <v>25729</v>
      </c>
      <c r="P2241" s="2">
        <v>26087</v>
      </c>
      <c r="Q2241" s="10" t="s">
        <v>3276</v>
      </c>
    </row>
    <row r="2242" spans="1:26" x14ac:dyDescent="0.2">
      <c r="A2242" t="s">
        <v>6709</v>
      </c>
      <c r="B2242">
        <v>41063</v>
      </c>
      <c r="C2242">
        <v>50</v>
      </c>
      <c r="D2242" t="str">
        <f t="shared" si="114"/>
        <v>05000US41063</v>
      </c>
      <c r="E2242" t="s">
        <v>2263</v>
      </c>
      <c r="F2242" t="str">
        <f t="shared" si="115"/>
        <v>Wallowa</v>
      </c>
      <c r="G2242" t="str">
        <f t="shared" si="116"/>
        <v>Oregon</v>
      </c>
      <c r="H2242">
        <v>7008</v>
      </c>
      <c r="I2242">
        <v>7008</v>
      </c>
      <c r="J2242">
        <v>7020</v>
      </c>
      <c r="K2242">
        <v>6992</v>
      </c>
      <c r="L2242">
        <v>6810</v>
      </c>
      <c r="M2242">
        <v>6789</v>
      </c>
      <c r="N2242">
        <v>6803</v>
      </c>
      <c r="O2242">
        <v>6830</v>
      </c>
      <c r="P2242" s="2">
        <v>6946</v>
      </c>
      <c r="Q2242" s="10" t="s">
        <v>3276</v>
      </c>
    </row>
    <row r="2243" spans="1:26" x14ac:dyDescent="0.2">
      <c r="A2243" t="s">
        <v>6710</v>
      </c>
      <c r="B2243">
        <v>41065</v>
      </c>
      <c r="C2243">
        <v>50</v>
      </c>
      <c r="D2243" t="str">
        <f t="shared" ref="D2243:D2306" si="117">_xlfn.CONCAT("05000US",TEXT(B2243,"00000"))</f>
        <v>05000US41065</v>
      </c>
      <c r="E2243" t="s">
        <v>2264</v>
      </c>
      <c r="F2243" t="str">
        <f t="shared" si="115"/>
        <v>Wasco</v>
      </c>
      <c r="G2243" t="str">
        <f t="shared" si="116"/>
        <v>Oregon</v>
      </c>
      <c r="H2243">
        <v>25213</v>
      </c>
      <c r="I2243">
        <v>25211</v>
      </c>
      <c r="J2243">
        <v>25268</v>
      </c>
      <c r="K2243">
        <v>25247</v>
      </c>
      <c r="L2243">
        <v>25470</v>
      </c>
      <c r="M2243">
        <v>25458</v>
      </c>
      <c r="N2243">
        <v>25490</v>
      </c>
      <c r="O2243">
        <v>25753</v>
      </c>
      <c r="P2243" s="2">
        <v>26115</v>
      </c>
      <c r="Q2243" s="10" t="s">
        <v>3276</v>
      </c>
    </row>
    <row r="2244" spans="1:26" x14ac:dyDescent="0.2">
      <c r="A2244" t="s">
        <v>6711</v>
      </c>
      <c r="B2244">
        <v>41067</v>
      </c>
      <c r="C2244">
        <v>50</v>
      </c>
      <c r="D2244" t="str">
        <f t="shared" si="117"/>
        <v>05000US41067</v>
      </c>
      <c r="E2244" t="s">
        <v>2265</v>
      </c>
      <c r="F2244" t="str">
        <f t="shared" ref="F2244:F2307" si="118">MID(MID(E2244,1,FIND(",",E2244)-1),1,FIND(" County",MID(E2244,1,FIND(",",E2244)-1))-1)</f>
        <v>Washington</v>
      </c>
      <c r="G2244" t="str">
        <f t="shared" ref="G2244:G2307" si="119">MID(E2244,FIND(",",E2244)+2,9999)</f>
        <v>Oregon</v>
      </c>
      <c r="H2244">
        <v>529710</v>
      </c>
      <c r="I2244">
        <v>529872</v>
      </c>
      <c r="J2244">
        <v>531662</v>
      </c>
      <c r="K2244">
        <v>539649</v>
      </c>
      <c r="L2244">
        <v>547639</v>
      </c>
      <c r="M2244">
        <v>555089</v>
      </c>
      <c r="N2244">
        <v>562176</v>
      </c>
      <c r="O2244">
        <v>572759</v>
      </c>
      <c r="P2244" s="2">
        <v>582779</v>
      </c>
      <c r="Q2244" s="10" t="s">
        <v>3280</v>
      </c>
    </row>
    <row r="2245" spans="1:26" x14ac:dyDescent="0.2">
      <c r="A2245" t="s">
        <v>6712</v>
      </c>
      <c r="B2245">
        <v>41069</v>
      </c>
      <c r="C2245">
        <v>50</v>
      </c>
      <c r="D2245" t="str">
        <f t="shared" si="117"/>
        <v>05000US41069</v>
      </c>
      <c r="E2245" t="s">
        <v>2266</v>
      </c>
      <c r="F2245" t="str">
        <f t="shared" si="118"/>
        <v>Wheeler</v>
      </c>
      <c r="G2245" t="str">
        <f t="shared" si="119"/>
        <v>Oregon</v>
      </c>
      <c r="H2245">
        <v>1441</v>
      </c>
      <c r="I2245">
        <v>1439</v>
      </c>
      <c r="J2245">
        <v>1445</v>
      </c>
      <c r="K2245">
        <v>1416</v>
      </c>
      <c r="L2245">
        <v>1420</v>
      </c>
      <c r="M2245">
        <v>1387</v>
      </c>
      <c r="N2245">
        <v>1365</v>
      </c>
      <c r="O2245">
        <v>1349</v>
      </c>
      <c r="P2245" s="2">
        <v>1344</v>
      </c>
      <c r="Q2245" s="10" t="s">
        <v>3276</v>
      </c>
    </row>
    <row r="2246" spans="1:26" x14ac:dyDescent="0.2">
      <c r="A2246" t="s">
        <v>6713</v>
      </c>
      <c r="B2246">
        <v>41071</v>
      </c>
      <c r="C2246">
        <v>50</v>
      </c>
      <c r="D2246" t="str">
        <f t="shared" si="117"/>
        <v>05000US41071</v>
      </c>
      <c r="E2246" t="s">
        <v>2267</v>
      </c>
      <c r="F2246" t="str">
        <f t="shared" si="118"/>
        <v>Yamhill</v>
      </c>
      <c r="G2246" t="str">
        <f t="shared" si="119"/>
        <v>Oregon</v>
      </c>
      <c r="H2246">
        <v>99193</v>
      </c>
      <c r="I2246">
        <v>99190</v>
      </c>
      <c r="J2246">
        <v>99305</v>
      </c>
      <c r="K2246">
        <v>99710</v>
      </c>
      <c r="L2246">
        <v>100687</v>
      </c>
      <c r="M2246">
        <v>100722</v>
      </c>
      <c r="N2246">
        <v>102135</v>
      </c>
      <c r="O2246">
        <v>102505</v>
      </c>
      <c r="P2246" s="2">
        <v>105035</v>
      </c>
      <c r="Q2246" s="10" t="s">
        <v>3280</v>
      </c>
    </row>
    <row r="2247" spans="1:26" x14ac:dyDescent="0.2">
      <c r="A2247" t="s">
        <v>6714</v>
      </c>
      <c r="B2247">
        <v>42001</v>
      </c>
      <c r="C2247">
        <v>50</v>
      </c>
      <c r="D2247" t="str">
        <f t="shared" si="117"/>
        <v>05000US42001</v>
      </c>
      <c r="E2247" t="s">
        <v>2268</v>
      </c>
      <c r="F2247" t="str">
        <f t="shared" si="118"/>
        <v>Adams</v>
      </c>
      <c r="G2247" t="str">
        <f t="shared" si="119"/>
        <v>Pennsylvania</v>
      </c>
      <c r="H2247">
        <v>101407</v>
      </c>
      <c r="I2247">
        <v>101417</v>
      </c>
      <c r="J2247">
        <v>101475</v>
      </c>
      <c r="K2247">
        <v>101650</v>
      </c>
      <c r="L2247">
        <v>101535</v>
      </c>
      <c r="M2247">
        <v>101407</v>
      </c>
      <c r="N2247">
        <v>101612</v>
      </c>
      <c r="O2247">
        <v>102063</v>
      </c>
      <c r="P2247" s="2">
        <v>102180</v>
      </c>
      <c r="Q2247" s="10" t="s">
        <v>3301</v>
      </c>
      <c r="R2247"/>
      <c r="S2247" s="2"/>
      <c r="T2247" s="2"/>
      <c r="V2247"/>
      <c r="W2247"/>
      <c r="X2247"/>
      <c r="Y2247"/>
      <c r="Z2247"/>
    </row>
    <row r="2248" spans="1:26" x14ac:dyDescent="0.2">
      <c r="A2248" t="s">
        <v>6715</v>
      </c>
      <c r="B2248">
        <v>42003</v>
      </c>
      <c r="C2248">
        <v>50</v>
      </c>
      <c r="D2248" t="str">
        <f t="shared" si="117"/>
        <v>05000US42003</v>
      </c>
      <c r="E2248" t="s">
        <v>2269</v>
      </c>
      <c r="F2248" t="str">
        <f t="shared" si="118"/>
        <v>Allegheny</v>
      </c>
      <c r="G2248" t="str">
        <f t="shared" si="119"/>
        <v>Pennsylvania</v>
      </c>
      <c r="H2248">
        <v>1223348</v>
      </c>
      <c r="I2248">
        <v>1223338</v>
      </c>
      <c r="J2248">
        <v>1223972</v>
      </c>
      <c r="K2248">
        <v>1227535</v>
      </c>
      <c r="L2248">
        <v>1230842</v>
      </c>
      <c r="M2248">
        <v>1233631</v>
      </c>
      <c r="N2248">
        <v>1232666</v>
      </c>
      <c r="O2248">
        <v>1229298</v>
      </c>
      <c r="P2248" s="2">
        <v>1225365</v>
      </c>
      <c r="Q2248" s="10" t="s">
        <v>3299</v>
      </c>
      <c r="R2248"/>
      <c r="S2248" s="2"/>
      <c r="T2248" s="2"/>
      <c r="V2248"/>
      <c r="W2248"/>
      <c r="X2248"/>
      <c r="Y2248"/>
      <c r="Z2248"/>
    </row>
    <row r="2249" spans="1:26" x14ac:dyDescent="0.2">
      <c r="A2249" t="s">
        <v>6716</v>
      </c>
      <c r="B2249">
        <v>42005</v>
      </c>
      <c r="C2249">
        <v>50</v>
      </c>
      <c r="D2249" t="str">
        <f t="shared" si="117"/>
        <v>05000US42005</v>
      </c>
      <c r="E2249" t="s">
        <v>2270</v>
      </c>
      <c r="F2249" t="str">
        <f t="shared" si="118"/>
        <v>Armstrong</v>
      </c>
      <c r="G2249" t="str">
        <f t="shared" si="119"/>
        <v>Pennsylvania</v>
      </c>
      <c r="H2249">
        <v>68941</v>
      </c>
      <c r="I2249">
        <v>68938</v>
      </c>
      <c r="J2249">
        <v>68859</v>
      </c>
      <c r="K2249">
        <v>68645</v>
      </c>
      <c r="L2249">
        <v>68367</v>
      </c>
      <c r="M2249">
        <v>68095</v>
      </c>
      <c r="N2249">
        <v>67660</v>
      </c>
      <c r="O2249">
        <v>66953</v>
      </c>
      <c r="P2249" s="2">
        <v>66486</v>
      </c>
      <c r="Q2249" s="10" t="s">
        <v>3299</v>
      </c>
      <c r="R2249"/>
      <c r="S2249" s="2"/>
      <c r="T2249" s="2"/>
      <c r="V2249"/>
      <c r="W2249"/>
      <c r="X2249"/>
      <c r="Y2249"/>
      <c r="Z2249"/>
    </row>
    <row r="2250" spans="1:26" x14ac:dyDescent="0.2">
      <c r="A2250" t="s">
        <v>6717</v>
      </c>
      <c r="B2250">
        <v>42007</v>
      </c>
      <c r="C2250">
        <v>50</v>
      </c>
      <c r="D2250" t="str">
        <f t="shared" si="117"/>
        <v>05000US42007</v>
      </c>
      <c r="E2250" t="s">
        <v>2271</v>
      </c>
      <c r="F2250" t="str">
        <f t="shared" si="118"/>
        <v>Beaver</v>
      </c>
      <c r="G2250" t="str">
        <f t="shared" si="119"/>
        <v>Pennsylvania</v>
      </c>
      <c r="H2250">
        <v>170539</v>
      </c>
      <c r="I2250">
        <v>170539</v>
      </c>
      <c r="J2250">
        <v>170610</v>
      </c>
      <c r="K2250">
        <v>170354</v>
      </c>
      <c r="L2250">
        <v>170250</v>
      </c>
      <c r="M2250">
        <v>170045</v>
      </c>
      <c r="N2250">
        <v>169392</v>
      </c>
      <c r="O2250">
        <v>168908</v>
      </c>
      <c r="P2250" s="2">
        <v>167429</v>
      </c>
      <c r="Q2250" s="10" t="s">
        <v>3299</v>
      </c>
      <c r="R2250"/>
      <c r="S2250" s="2"/>
      <c r="T2250" s="2"/>
    </row>
    <row r="2251" spans="1:26" x14ac:dyDescent="0.2">
      <c r="A2251" t="s">
        <v>6718</v>
      </c>
      <c r="B2251">
        <v>42009</v>
      </c>
      <c r="C2251">
        <v>50</v>
      </c>
      <c r="D2251" t="str">
        <f t="shared" si="117"/>
        <v>05000US42009</v>
      </c>
      <c r="E2251" t="s">
        <v>2272</v>
      </c>
      <c r="F2251" t="str">
        <f t="shared" si="118"/>
        <v>Bedford</v>
      </c>
      <c r="G2251" t="str">
        <f t="shared" si="119"/>
        <v>Pennsylvania</v>
      </c>
      <c r="H2251">
        <v>49762</v>
      </c>
      <c r="I2251">
        <v>49768</v>
      </c>
      <c r="J2251">
        <v>49714</v>
      </c>
      <c r="K2251">
        <v>49414</v>
      </c>
      <c r="L2251">
        <v>49375</v>
      </c>
      <c r="M2251">
        <v>49111</v>
      </c>
      <c r="N2251">
        <v>48925</v>
      </c>
      <c r="O2251">
        <v>48522</v>
      </c>
      <c r="P2251" s="2">
        <v>48325</v>
      </c>
      <c r="Q2251" s="10" t="s">
        <v>3301</v>
      </c>
    </row>
    <row r="2252" spans="1:26" x14ac:dyDescent="0.2">
      <c r="A2252" t="s">
        <v>6719</v>
      </c>
      <c r="B2252">
        <v>42011</v>
      </c>
      <c r="C2252">
        <v>50</v>
      </c>
      <c r="D2252" t="str">
        <f t="shared" si="117"/>
        <v>05000US42011</v>
      </c>
      <c r="E2252" t="s">
        <v>2273</v>
      </c>
      <c r="F2252" t="str">
        <f t="shared" si="118"/>
        <v>Berks</v>
      </c>
      <c r="G2252" t="str">
        <f t="shared" si="119"/>
        <v>Pennsylvania</v>
      </c>
      <c r="H2252">
        <v>411442</v>
      </c>
      <c r="I2252">
        <v>411572</v>
      </c>
      <c r="J2252">
        <v>411988</v>
      </c>
      <c r="K2252">
        <v>412676</v>
      </c>
      <c r="L2252">
        <v>413331</v>
      </c>
      <c r="M2252">
        <v>413687</v>
      </c>
      <c r="N2252">
        <v>414021</v>
      </c>
      <c r="O2252">
        <v>414635</v>
      </c>
      <c r="P2252" s="2">
        <v>414812</v>
      </c>
      <c r="Q2252" s="2" t="s">
        <v>3265</v>
      </c>
    </row>
    <row r="2253" spans="1:26" x14ac:dyDescent="0.2">
      <c r="A2253" t="s">
        <v>6720</v>
      </c>
      <c r="B2253">
        <v>42013</v>
      </c>
      <c r="C2253">
        <v>50</v>
      </c>
      <c r="D2253" t="str">
        <f t="shared" si="117"/>
        <v>05000US42013</v>
      </c>
      <c r="E2253" t="s">
        <v>2274</v>
      </c>
      <c r="F2253" t="str">
        <f t="shared" si="118"/>
        <v>Blair</v>
      </c>
      <c r="G2253" t="str">
        <f t="shared" si="119"/>
        <v>Pennsylvania</v>
      </c>
      <c r="H2253">
        <v>127089</v>
      </c>
      <c r="I2253">
        <v>127076</v>
      </c>
      <c r="J2253">
        <v>127053</v>
      </c>
      <c r="K2253">
        <v>127178</v>
      </c>
      <c r="L2253">
        <v>126991</v>
      </c>
      <c r="M2253">
        <v>126419</v>
      </c>
      <c r="N2253">
        <v>126019</v>
      </c>
      <c r="O2253">
        <v>125506</v>
      </c>
      <c r="P2253" s="2">
        <v>124650</v>
      </c>
      <c r="Q2253" s="10" t="s">
        <v>3298</v>
      </c>
    </row>
    <row r="2254" spans="1:26" x14ac:dyDescent="0.2">
      <c r="A2254" t="s">
        <v>6721</v>
      </c>
      <c r="B2254">
        <v>42015</v>
      </c>
      <c r="C2254">
        <v>50</v>
      </c>
      <c r="D2254" t="str">
        <f t="shared" si="117"/>
        <v>05000US42015</v>
      </c>
      <c r="E2254" t="s">
        <v>2275</v>
      </c>
      <c r="F2254" t="str">
        <f t="shared" si="118"/>
        <v>Bradford</v>
      </c>
      <c r="G2254" t="str">
        <f t="shared" si="119"/>
        <v>Pennsylvania</v>
      </c>
      <c r="H2254">
        <v>62622</v>
      </c>
      <c r="I2254">
        <v>62622</v>
      </c>
      <c r="J2254">
        <v>62615</v>
      </c>
      <c r="K2254">
        <v>63044</v>
      </c>
      <c r="L2254">
        <v>62847</v>
      </c>
      <c r="M2254">
        <v>62350</v>
      </c>
      <c r="N2254">
        <v>61744</v>
      </c>
      <c r="O2254">
        <v>61329</v>
      </c>
      <c r="P2254" s="2">
        <v>60770</v>
      </c>
      <c r="Q2254" s="10" t="s">
        <v>3298</v>
      </c>
    </row>
    <row r="2255" spans="1:26" x14ac:dyDescent="0.2">
      <c r="A2255" t="s">
        <v>6722</v>
      </c>
      <c r="B2255">
        <v>42017</v>
      </c>
      <c r="C2255">
        <v>50</v>
      </c>
      <c r="D2255" t="str">
        <f t="shared" si="117"/>
        <v>05000US42017</v>
      </c>
      <c r="E2255" t="s">
        <v>2276</v>
      </c>
      <c r="F2255" t="str">
        <f t="shared" si="118"/>
        <v>Bucks</v>
      </c>
      <c r="G2255" t="str">
        <f t="shared" si="119"/>
        <v>Pennsylvania</v>
      </c>
      <c r="H2255">
        <v>625249</v>
      </c>
      <c r="I2255">
        <v>625255</v>
      </c>
      <c r="J2255">
        <v>625538</v>
      </c>
      <c r="K2255">
        <v>626397</v>
      </c>
      <c r="L2255">
        <v>625930</v>
      </c>
      <c r="M2255">
        <v>625783</v>
      </c>
      <c r="N2255">
        <v>626169</v>
      </c>
      <c r="O2255">
        <v>626821</v>
      </c>
      <c r="P2255" s="2">
        <v>626399</v>
      </c>
      <c r="Q2255" s="10" t="s">
        <v>3265</v>
      </c>
    </row>
    <row r="2256" spans="1:26" x14ac:dyDescent="0.2">
      <c r="A2256" t="s">
        <v>6723</v>
      </c>
      <c r="B2256">
        <v>42019</v>
      </c>
      <c r="C2256">
        <v>50</v>
      </c>
      <c r="D2256" t="str">
        <f t="shared" si="117"/>
        <v>05000US42019</v>
      </c>
      <c r="E2256" t="s">
        <v>2277</v>
      </c>
      <c r="F2256" t="str">
        <f t="shared" si="118"/>
        <v>Butler</v>
      </c>
      <c r="G2256" t="str">
        <f t="shared" si="119"/>
        <v>Pennsylvania</v>
      </c>
      <c r="H2256">
        <v>183862</v>
      </c>
      <c r="I2256">
        <v>183862</v>
      </c>
      <c r="J2256">
        <v>184114</v>
      </c>
      <c r="K2256">
        <v>184723</v>
      </c>
      <c r="L2256">
        <v>185081</v>
      </c>
      <c r="M2256">
        <v>185360</v>
      </c>
      <c r="N2256">
        <v>186141</v>
      </c>
      <c r="O2256">
        <v>186441</v>
      </c>
      <c r="P2256" s="2">
        <v>186847</v>
      </c>
      <c r="Q2256" s="1" t="s">
        <v>3299</v>
      </c>
    </row>
    <row r="2257" spans="1:20" x14ac:dyDescent="0.2">
      <c r="A2257" t="s">
        <v>6724</v>
      </c>
      <c r="B2257">
        <v>42021</v>
      </c>
      <c r="C2257">
        <v>50</v>
      </c>
      <c r="D2257" t="str">
        <f t="shared" si="117"/>
        <v>05000US42021</v>
      </c>
      <c r="E2257" t="s">
        <v>2278</v>
      </c>
      <c r="F2257" t="str">
        <f t="shared" si="118"/>
        <v>Cambria</v>
      </c>
      <c r="G2257" t="str">
        <f t="shared" si="119"/>
        <v>Pennsylvania</v>
      </c>
      <c r="H2257">
        <v>143679</v>
      </c>
      <c r="I2257">
        <v>143674</v>
      </c>
      <c r="J2257">
        <v>143464</v>
      </c>
      <c r="K2257">
        <v>142572</v>
      </c>
      <c r="L2257">
        <v>141531</v>
      </c>
      <c r="M2257">
        <v>138837</v>
      </c>
      <c r="N2257">
        <v>137517</v>
      </c>
      <c r="O2257">
        <v>136194</v>
      </c>
      <c r="P2257" s="2">
        <v>134732</v>
      </c>
      <c r="Q2257" s="10" t="s">
        <v>3298</v>
      </c>
    </row>
    <row r="2258" spans="1:20" x14ac:dyDescent="0.2">
      <c r="A2258" t="s">
        <v>6725</v>
      </c>
      <c r="B2258">
        <v>42023</v>
      </c>
      <c r="C2258">
        <v>50</v>
      </c>
      <c r="D2258" t="str">
        <f t="shared" si="117"/>
        <v>05000US42023</v>
      </c>
      <c r="E2258" t="s">
        <v>2279</v>
      </c>
      <c r="F2258" t="str">
        <f t="shared" si="118"/>
        <v>Cameron</v>
      </c>
      <c r="G2258" t="str">
        <f t="shared" si="119"/>
        <v>Pennsylvania</v>
      </c>
      <c r="H2258">
        <v>5085</v>
      </c>
      <c r="I2258">
        <v>5085</v>
      </c>
      <c r="J2258">
        <v>5074</v>
      </c>
      <c r="K2258">
        <v>4989</v>
      </c>
      <c r="L2258">
        <v>4946</v>
      </c>
      <c r="M2258">
        <v>4886</v>
      </c>
      <c r="N2258">
        <v>4785</v>
      </c>
      <c r="O2258">
        <v>4742</v>
      </c>
      <c r="P2258" s="2">
        <v>4677</v>
      </c>
      <c r="Q2258" s="10" t="s">
        <v>3298</v>
      </c>
    </row>
    <row r="2259" spans="1:20" x14ac:dyDescent="0.2">
      <c r="A2259" t="s">
        <v>6726</v>
      </c>
      <c r="B2259">
        <v>42025</v>
      </c>
      <c r="C2259">
        <v>50</v>
      </c>
      <c r="D2259" t="str">
        <f t="shared" si="117"/>
        <v>05000US42025</v>
      </c>
      <c r="E2259" t="s">
        <v>2280</v>
      </c>
      <c r="F2259" t="str">
        <f t="shared" si="118"/>
        <v>Carbon</v>
      </c>
      <c r="G2259" t="str">
        <f t="shared" si="119"/>
        <v>Pennsylvania</v>
      </c>
      <c r="H2259">
        <v>65249</v>
      </c>
      <c r="I2259">
        <v>65250</v>
      </c>
      <c r="J2259">
        <v>65236</v>
      </c>
      <c r="K2259">
        <v>65141</v>
      </c>
      <c r="L2259">
        <v>64963</v>
      </c>
      <c r="M2259">
        <v>64721</v>
      </c>
      <c r="N2259">
        <v>64435</v>
      </c>
      <c r="O2259">
        <v>63936</v>
      </c>
      <c r="P2259" s="2">
        <v>63594</v>
      </c>
      <c r="Q2259" t="s">
        <v>3296</v>
      </c>
    </row>
    <row r="2260" spans="1:20" x14ac:dyDescent="0.2">
      <c r="A2260" t="s">
        <v>6727</v>
      </c>
      <c r="B2260">
        <v>42027</v>
      </c>
      <c r="C2260">
        <v>50</v>
      </c>
      <c r="D2260" t="str">
        <f t="shared" si="117"/>
        <v>05000US42027</v>
      </c>
      <c r="E2260" t="s">
        <v>2281</v>
      </c>
      <c r="F2260" t="str">
        <f t="shared" si="118"/>
        <v>Centre</v>
      </c>
      <c r="G2260" t="str">
        <f t="shared" si="119"/>
        <v>Pennsylvania</v>
      </c>
      <c r="H2260">
        <v>153990</v>
      </c>
      <c r="I2260">
        <v>154027</v>
      </c>
      <c r="J2260">
        <v>154304</v>
      </c>
      <c r="K2260">
        <v>154995</v>
      </c>
      <c r="L2260">
        <v>155936</v>
      </c>
      <c r="M2260">
        <v>158331</v>
      </c>
      <c r="N2260">
        <v>159666</v>
      </c>
      <c r="O2260">
        <v>160491</v>
      </c>
      <c r="P2260" s="2">
        <v>161464</v>
      </c>
      <c r="Q2260" s="10" t="s">
        <v>3298</v>
      </c>
    </row>
    <row r="2261" spans="1:20" x14ac:dyDescent="0.2">
      <c r="A2261" t="s">
        <v>6728</v>
      </c>
      <c r="B2261">
        <v>42029</v>
      </c>
      <c r="C2261">
        <v>50</v>
      </c>
      <c r="D2261" t="str">
        <f t="shared" si="117"/>
        <v>05000US42029</v>
      </c>
      <c r="E2261" t="s">
        <v>2282</v>
      </c>
      <c r="F2261" t="str">
        <f t="shared" si="118"/>
        <v>Chester</v>
      </c>
      <c r="G2261" t="str">
        <f t="shared" si="119"/>
        <v>Pennsylvania</v>
      </c>
      <c r="H2261">
        <v>498886</v>
      </c>
      <c r="I2261">
        <v>499146</v>
      </c>
      <c r="J2261">
        <v>499963</v>
      </c>
      <c r="K2261">
        <v>503652</v>
      </c>
      <c r="L2261">
        <v>506278</v>
      </c>
      <c r="M2261">
        <v>509396</v>
      </c>
      <c r="N2261">
        <v>512899</v>
      </c>
      <c r="O2261">
        <v>515253</v>
      </c>
      <c r="P2261" s="2">
        <v>516312</v>
      </c>
      <c r="Q2261" s="10" t="s">
        <v>3265</v>
      </c>
    </row>
    <row r="2262" spans="1:20" x14ac:dyDescent="0.2">
      <c r="A2262" t="s">
        <v>6729</v>
      </c>
      <c r="B2262">
        <v>42031</v>
      </c>
      <c r="C2262">
        <v>50</v>
      </c>
      <c r="D2262" t="str">
        <f t="shared" si="117"/>
        <v>05000US42031</v>
      </c>
      <c r="E2262" t="s">
        <v>2283</v>
      </c>
      <c r="F2262" t="str">
        <f t="shared" si="118"/>
        <v>Clarion</v>
      </c>
      <c r="G2262" t="str">
        <f t="shared" si="119"/>
        <v>Pennsylvania</v>
      </c>
      <c r="H2262">
        <v>39988</v>
      </c>
      <c r="I2262">
        <v>39991</v>
      </c>
      <c r="J2262">
        <v>39930</v>
      </c>
      <c r="K2262">
        <v>39883</v>
      </c>
      <c r="L2262">
        <v>39437</v>
      </c>
      <c r="M2262">
        <v>39066</v>
      </c>
      <c r="N2262">
        <v>38847</v>
      </c>
      <c r="O2262">
        <v>38831</v>
      </c>
      <c r="P2262" s="2">
        <v>38513</v>
      </c>
      <c r="Q2262" s="10" t="s">
        <v>3299</v>
      </c>
    </row>
    <row r="2263" spans="1:20" x14ac:dyDescent="0.2">
      <c r="A2263" t="s">
        <v>6730</v>
      </c>
      <c r="B2263">
        <v>42033</v>
      </c>
      <c r="C2263">
        <v>50</v>
      </c>
      <c r="D2263" t="str">
        <f t="shared" si="117"/>
        <v>05000US42033</v>
      </c>
      <c r="E2263" t="s">
        <v>2284</v>
      </c>
      <c r="F2263" t="str">
        <f t="shared" si="118"/>
        <v>Clearfield</v>
      </c>
      <c r="G2263" t="str">
        <f t="shared" si="119"/>
        <v>Pennsylvania</v>
      </c>
      <c r="H2263">
        <v>81642</v>
      </c>
      <c r="I2263">
        <v>81597</v>
      </c>
      <c r="J2263">
        <v>81536</v>
      </c>
      <c r="K2263">
        <v>81467</v>
      </c>
      <c r="L2263">
        <v>81479</v>
      </c>
      <c r="M2263">
        <v>81601</v>
      </c>
      <c r="N2263">
        <v>81205</v>
      </c>
      <c r="O2263">
        <v>80967</v>
      </c>
      <c r="P2263" s="2">
        <v>80596</v>
      </c>
      <c r="Q2263" s="10" t="s">
        <v>3298</v>
      </c>
    </row>
    <row r="2264" spans="1:20" x14ac:dyDescent="0.2">
      <c r="A2264" t="s">
        <v>6731</v>
      </c>
      <c r="B2264">
        <v>42035</v>
      </c>
      <c r="C2264">
        <v>50</v>
      </c>
      <c r="D2264" t="str">
        <f t="shared" si="117"/>
        <v>05000US42035</v>
      </c>
      <c r="E2264" t="s">
        <v>2285</v>
      </c>
      <c r="F2264" t="str">
        <f t="shared" si="118"/>
        <v>Clinton</v>
      </c>
      <c r="G2264" t="str">
        <f t="shared" si="119"/>
        <v>Pennsylvania</v>
      </c>
      <c r="H2264">
        <v>39238</v>
      </c>
      <c r="I2264">
        <v>39241</v>
      </c>
      <c r="J2264">
        <v>39247</v>
      </c>
      <c r="K2264">
        <v>39520</v>
      </c>
      <c r="L2264">
        <v>39740</v>
      </c>
      <c r="M2264">
        <v>39854</v>
      </c>
      <c r="N2264">
        <v>39494</v>
      </c>
      <c r="O2264">
        <v>39359</v>
      </c>
      <c r="P2264" s="2">
        <v>39233</v>
      </c>
      <c r="Q2264" s="10" t="s">
        <v>3298</v>
      </c>
    </row>
    <row r="2265" spans="1:20" x14ac:dyDescent="0.2">
      <c r="A2265" t="s">
        <v>6732</v>
      </c>
      <c r="B2265">
        <v>42037</v>
      </c>
      <c r="C2265">
        <v>50</v>
      </c>
      <c r="D2265" t="str">
        <f t="shared" si="117"/>
        <v>05000US42037</v>
      </c>
      <c r="E2265" t="s">
        <v>2286</v>
      </c>
      <c r="F2265" t="str">
        <f t="shared" si="118"/>
        <v>Columbia</v>
      </c>
      <c r="G2265" t="str">
        <f t="shared" si="119"/>
        <v>Pennsylvania</v>
      </c>
      <c r="H2265">
        <v>67295</v>
      </c>
      <c r="I2265">
        <v>67296</v>
      </c>
      <c r="J2265">
        <v>67364</v>
      </c>
      <c r="K2265">
        <v>66926</v>
      </c>
      <c r="L2265">
        <v>66888</v>
      </c>
      <c r="M2265">
        <v>67044</v>
      </c>
      <c r="N2265">
        <v>66922</v>
      </c>
      <c r="O2265">
        <v>66586</v>
      </c>
      <c r="P2265" s="2">
        <v>66420</v>
      </c>
      <c r="Q2265" s="10" t="s">
        <v>3298</v>
      </c>
    </row>
    <row r="2266" spans="1:20" x14ac:dyDescent="0.2">
      <c r="A2266" t="s">
        <v>6733</v>
      </c>
      <c r="B2266">
        <v>42039</v>
      </c>
      <c r="C2266">
        <v>50</v>
      </c>
      <c r="D2266" t="str">
        <f t="shared" si="117"/>
        <v>05000US42039</v>
      </c>
      <c r="E2266" t="s">
        <v>2287</v>
      </c>
      <c r="F2266" t="str">
        <f t="shared" si="118"/>
        <v>Crawford</v>
      </c>
      <c r="G2266" t="str">
        <f t="shared" si="119"/>
        <v>Pennsylvania</v>
      </c>
      <c r="H2266">
        <v>88765</v>
      </c>
      <c r="I2266">
        <v>88761</v>
      </c>
      <c r="J2266">
        <v>88686</v>
      </c>
      <c r="K2266">
        <v>88104</v>
      </c>
      <c r="L2266">
        <v>87675</v>
      </c>
      <c r="M2266">
        <v>87435</v>
      </c>
      <c r="N2266">
        <v>87128</v>
      </c>
      <c r="O2266">
        <v>86638</v>
      </c>
      <c r="P2266" s="2">
        <v>86257</v>
      </c>
      <c r="Q2266" s="10" t="s">
        <v>3274</v>
      </c>
    </row>
    <row r="2267" spans="1:20" x14ac:dyDescent="0.2">
      <c r="A2267" t="s">
        <v>6734</v>
      </c>
      <c r="B2267">
        <v>42041</v>
      </c>
      <c r="C2267">
        <v>50</v>
      </c>
      <c r="D2267" t="str">
        <f t="shared" si="117"/>
        <v>05000US42041</v>
      </c>
      <c r="E2267" t="s">
        <v>2288</v>
      </c>
      <c r="F2267" t="str">
        <f t="shared" si="118"/>
        <v>Cumberland</v>
      </c>
      <c r="G2267" t="str">
        <f t="shared" si="119"/>
        <v>Pennsylvania</v>
      </c>
      <c r="H2267">
        <v>235406</v>
      </c>
      <c r="I2267">
        <v>235408</v>
      </c>
      <c r="J2267">
        <v>235980</v>
      </c>
      <c r="K2267">
        <v>236891</v>
      </c>
      <c r="L2267">
        <v>239217</v>
      </c>
      <c r="M2267">
        <v>241265</v>
      </c>
      <c r="N2267">
        <v>243689</v>
      </c>
      <c r="O2267">
        <v>246513</v>
      </c>
      <c r="P2267" s="2">
        <v>248506</v>
      </c>
      <c r="Q2267" s="10" t="s">
        <v>3301</v>
      </c>
    </row>
    <row r="2268" spans="1:20" x14ac:dyDescent="0.2">
      <c r="A2268" t="s">
        <v>6735</v>
      </c>
      <c r="B2268">
        <v>42043</v>
      </c>
      <c r="C2268">
        <v>50</v>
      </c>
      <c r="D2268" t="str">
        <f t="shared" si="117"/>
        <v>05000US42043</v>
      </c>
      <c r="E2268" t="s">
        <v>2289</v>
      </c>
      <c r="F2268" t="str">
        <f t="shared" si="118"/>
        <v>Dauphin</v>
      </c>
      <c r="G2268" t="str">
        <f t="shared" si="119"/>
        <v>Pennsylvania</v>
      </c>
      <c r="H2268">
        <v>268100</v>
      </c>
      <c r="I2268">
        <v>268100</v>
      </c>
      <c r="J2268">
        <v>268268</v>
      </c>
      <c r="K2268">
        <v>269059</v>
      </c>
      <c r="L2268">
        <v>269961</v>
      </c>
      <c r="M2268">
        <v>271259</v>
      </c>
      <c r="N2268">
        <v>271977</v>
      </c>
      <c r="O2268">
        <v>272904</v>
      </c>
      <c r="P2268" s="2">
        <v>273707</v>
      </c>
      <c r="Q2268" s="10" t="s">
        <v>3298</v>
      </c>
      <c r="S2268" s="3"/>
      <c r="T2268" s="2"/>
    </row>
    <row r="2269" spans="1:20" x14ac:dyDescent="0.2">
      <c r="A2269" t="s">
        <v>6736</v>
      </c>
      <c r="B2269">
        <v>42045</v>
      </c>
      <c r="C2269">
        <v>50</v>
      </c>
      <c r="D2269" t="str">
        <f t="shared" si="117"/>
        <v>05000US42045</v>
      </c>
      <c r="E2269" t="s">
        <v>2290</v>
      </c>
      <c r="F2269" t="str">
        <f t="shared" si="118"/>
        <v>Delaware</v>
      </c>
      <c r="G2269" t="str">
        <f t="shared" si="119"/>
        <v>Pennsylvania</v>
      </c>
      <c r="H2269">
        <v>558979</v>
      </c>
      <c r="I2269">
        <v>558726</v>
      </c>
      <c r="J2269">
        <v>559105</v>
      </c>
      <c r="K2269">
        <v>559094</v>
      </c>
      <c r="L2269">
        <v>560834</v>
      </c>
      <c r="M2269">
        <v>561439</v>
      </c>
      <c r="N2269">
        <v>562582</v>
      </c>
      <c r="O2269">
        <v>563321</v>
      </c>
      <c r="P2269" s="2">
        <v>563402</v>
      </c>
      <c r="Q2269" s="10" t="s">
        <v>3265</v>
      </c>
      <c r="S2269" s="3"/>
      <c r="T2269" s="2"/>
    </row>
    <row r="2270" spans="1:20" x14ac:dyDescent="0.2">
      <c r="A2270" t="s">
        <v>6737</v>
      </c>
      <c r="B2270">
        <v>42047</v>
      </c>
      <c r="C2270">
        <v>50</v>
      </c>
      <c r="D2270" t="str">
        <f t="shared" si="117"/>
        <v>05000US42047</v>
      </c>
      <c r="E2270" t="s">
        <v>2291</v>
      </c>
      <c r="F2270" t="str">
        <f t="shared" si="118"/>
        <v>Elk</v>
      </c>
      <c r="G2270" t="str">
        <f t="shared" si="119"/>
        <v>Pennsylvania</v>
      </c>
      <c r="H2270">
        <v>31946</v>
      </c>
      <c r="I2270">
        <v>31946</v>
      </c>
      <c r="J2270">
        <v>31859</v>
      </c>
      <c r="K2270">
        <v>31796</v>
      </c>
      <c r="L2270">
        <v>31627</v>
      </c>
      <c r="M2270">
        <v>31431</v>
      </c>
      <c r="N2270">
        <v>31139</v>
      </c>
      <c r="O2270">
        <v>30879</v>
      </c>
      <c r="P2270" s="2">
        <v>30480</v>
      </c>
      <c r="Q2270" s="10" t="s">
        <v>3298</v>
      </c>
      <c r="S2270" s="3"/>
      <c r="T2270" s="2"/>
    </row>
    <row r="2271" spans="1:20" x14ac:dyDescent="0.2">
      <c r="A2271" t="s">
        <v>6738</v>
      </c>
      <c r="B2271">
        <v>42049</v>
      </c>
      <c r="C2271">
        <v>50</v>
      </c>
      <c r="D2271" t="str">
        <f t="shared" si="117"/>
        <v>05000US42049</v>
      </c>
      <c r="E2271" t="s">
        <v>2292</v>
      </c>
      <c r="F2271" t="str">
        <f t="shared" si="118"/>
        <v>Erie</v>
      </c>
      <c r="G2271" t="str">
        <f t="shared" si="119"/>
        <v>Pennsylvania</v>
      </c>
      <c r="H2271">
        <v>280566</v>
      </c>
      <c r="I2271">
        <v>280564</v>
      </c>
      <c r="J2271">
        <v>280771</v>
      </c>
      <c r="K2271">
        <v>281197</v>
      </c>
      <c r="L2271">
        <v>281541</v>
      </c>
      <c r="M2271">
        <v>280613</v>
      </c>
      <c r="N2271">
        <v>279251</v>
      </c>
      <c r="O2271">
        <v>278052</v>
      </c>
      <c r="P2271" s="2">
        <v>276207</v>
      </c>
      <c r="Q2271" s="10" t="s">
        <v>3274</v>
      </c>
    </row>
    <row r="2272" spans="1:20" x14ac:dyDescent="0.2">
      <c r="A2272" t="s">
        <v>6739</v>
      </c>
      <c r="B2272">
        <v>42051</v>
      </c>
      <c r="C2272">
        <v>50</v>
      </c>
      <c r="D2272" t="str">
        <f t="shared" si="117"/>
        <v>05000US42051</v>
      </c>
      <c r="E2272" t="s">
        <v>2293</v>
      </c>
      <c r="F2272" t="str">
        <f t="shared" si="118"/>
        <v>Fayette</v>
      </c>
      <c r="G2272" t="str">
        <f t="shared" si="119"/>
        <v>Pennsylvania</v>
      </c>
      <c r="H2272">
        <v>136606</v>
      </c>
      <c r="I2272">
        <v>136602</v>
      </c>
      <c r="J2272">
        <v>136466</v>
      </c>
      <c r="K2272">
        <v>136032</v>
      </c>
      <c r="L2272">
        <v>135464</v>
      </c>
      <c r="M2272">
        <v>134867</v>
      </c>
      <c r="N2272">
        <v>134376</v>
      </c>
      <c r="O2272">
        <v>133704</v>
      </c>
      <c r="P2272" s="2">
        <v>132733</v>
      </c>
      <c r="Q2272" s="10" t="s">
        <v>3299</v>
      </c>
    </row>
    <row r="2273" spans="1:20" x14ac:dyDescent="0.2">
      <c r="A2273" t="s">
        <v>6740</v>
      </c>
      <c r="B2273">
        <v>42053</v>
      </c>
      <c r="C2273">
        <v>50</v>
      </c>
      <c r="D2273" t="str">
        <f t="shared" si="117"/>
        <v>05000US42053</v>
      </c>
      <c r="E2273" t="s">
        <v>2294</v>
      </c>
      <c r="F2273" t="str">
        <f t="shared" si="118"/>
        <v>Forest</v>
      </c>
      <c r="G2273" t="str">
        <f t="shared" si="119"/>
        <v>Pennsylvania</v>
      </c>
      <c r="H2273">
        <v>7716</v>
      </c>
      <c r="I2273">
        <v>7716</v>
      </c>
      <c r="J2273">
        <v>7703</v>
      </c>
      <c r="K2273">
        <v>7734</v>
      </c>
      <c r="L2273">
        <v>7655</v>
      </c>
      <c r="M2273">
        <v>7572</v>
      </c>
      <c r="N2273">
        <v>7499</v>
      </c>
      <c r="O2273">
        <v>7420</v>
      </c>
      <c r="P2273" s="2">
        <v>7321</v>
      </c>
      <c r="Q2273" s="10" t="s">
        <v>3299</v>
      </c>
    </row>
    <row r="2274" spans="1:20" x14ac:dyDescent="0.2">
      <c r="A2274" t="s">
        <v>6741</v>
      </c>
      <c r="B2274">
        <v>42055</v>
      </c>
      <c r="C2274">
        <v>50</v>
      </c>
      <c r="D2274" t="str">
        <f t="shared" si="117"/>
        <v>05000US42055</v>
      </c>
      <c r="E2274" t="s">
        <v>2295</v>
      </c>
      <c r="F2274" t="str">
        <f t="shared" si="118"/>
        <v>Franklin</v>
      </c>
      <c r="G2274" t="str">
        <f t="shared" si="119"/>
        <v>Pennsylvania</v>
      </c>
      <c r="H2274">
        <v>149618</v>
      </c>
      <c r="I2274">
        <v>149618</v>
      </c>
      <c r="J2274">
        <v>149948</v>
      </c>
      <c r="K2274">
        <v>151014</v>
      </c>
      <c r="L2274">
        <v>151575</v>
      </c>
      <c r="M2274">
        <v>152063</v>
      </c>
      <c r="N2274">
        <v>152751</v>
      </c>
      <c r="O2274">
        <v>153295</v>
      </c>
      <c r="P2274" s="2">
        <v>153851</v>
      </c>
      <c r="Q2274" s="10" t="s">
        <v>3301</v>
      </c>
    </row>
    <row r="2275" spans="1:20" x14ac:dyDescent="0.2">
      <c r="A2275" t="s">
        <v>6742</v>
      </c>
      <c r="B2275">
        <v>42057</v>
      </c>
      <c r="C2275">
        <v>50</v>
      </c>
      <c r="D2275" t="str">
        <f t="shared" si="117"/>
        <v>05000US42057</v>
      </c>
      <c r="E2275" t="s">
        <v>2296</v>
      </c>
      <c r="F2275" t="str">
        <f t="shared" si="118"/>
        <v>Fulton</v>
      </c>
      <c r="G2275" t="str">
        <f t="shared" si="119"/>
        <v>Pennsylvania</v>
      </c>
      <c r="H2275">
        <v>14845</v>
      </c>
      <c r="I2275">
        <v>14844</v>
      </c>
      <c r="J2275">
        <v>14868</v>
      </c>
      <c r="K2275">
        <v>14773</v>
      </c>
      <c r="L2275">
        <v>14749</v>
      </c>
      <c r="M2275">
        <v>14668</v>
      </c>
      <c r="N2275">
        <v>14604</v>
      </c>
      <c r="O2275">
        <v>14605</v>
      </c>
      <c r="P2275" s="2">
        <v>14640</v>
      </c>
      <c r="Q2275" s="10" t="s">
        <v>3301</v>
      </c>
    </row>
    <row r="2276" spans="1:20" x14ac:dyDescent="0.2">
      <c r="A2276" t="s">
        <v>6743</v>
      </c>
      <c r="B2276">
        <v>42059</v>
      </c>
      <c r="C2276">
        <v>50</v>
      </c>
      <c r="D2276" t="str">
        <f t="shared" si="117"/>
        <v>05000US42059</v>
      </c>
      <c r="E2276" t="s">
        <v>2297</v>
      </c>
      <c r="F2276" t="str">
        <f t="shared" si="118"/>
        <v>Greene</v>
      </c>
      <c r="G2276" t="str">
        <f t="shared" si="119"/>
        <v>Pennsylvania</v>
      </c>
      <c r="H2276">
        <v>38686</v>
      </c>
      <c r="I2276">
        <v>38686</v>
      </c>
      <c r="J2276">
        <v>38606</v>
      </c>
      <c r="K2276">
        <v>38418</v>
      </c>
      <c r="L2276">
        <v>38063</v>
      </c>
      <c r="M2276">
        <v>37862</v>
      </c>
      <c r="N2276">
        <v>37783</v>
      </c>
      <c r="O2276">
        <v>37438</v>
      </c>
      <c r="P2276" s="2">
        <v>37197</v>
      </c>
      <c r="Q2276" s="10" t="s">
        <v>3299</v>
      </c>
    </row>
    <row r="2277" spans="1:20" x14ac:dyDescent="0.2">
      <c r="A2277" t="s">
        <v>6744</v>
      </c>
      <c r="B2277">
        <v>42061</v>
      </c>
      <c r="C2277">
        <v>50</v>
      </c>
      <c r="D2277" t="str">
        <f t="shared" si="117"/>
        <v>05000US42061</v>
      </c>
      <c r="E2277" t="s">
        <v>2298</v>
      </c>
      <c r="F2277" t="str">
        <f t="shared" si="118"/>
        <v>Huntingdon</v>
      </c>
      <c r="G2277" t="str">
        <f t="shared" si="119"/>
        <v>Pennsylvania</v>
      </c>
      <c r="H2277">
        <v>45913</v>
      </c>
      <c r="I2277">
        <v>46031</v>
      </c>
      <c r="J2277">
        <v>46017</v>
      </c>
      <c r="K2277">
        <v>46130</v>
      </c>
      <c r="L2277">
        <v>46052</v>
      </c>
      <c r="M2277">
        <v>45949</v>
      </c>
      <c r="N2277">
        <v>45866</v>
      </c>
      <c r="O2277">
        <v>45721</v>
      </c>
      <c r="P2277" s="2">
        <v>45634</v>
      </c>
      <c r="Q2277" s="10" t="s">
        <v>3298</v>
      </c>
    </row>
    <row r="2278" spans="1:20" x14ac:dyDescent="0.2">
      <c r="A2278" t="s">
        <v>6745</v>
      </c>
      <c r="B2278">
        <v>42063</v>
      </c>
      <c r="C2278">
        <v>50</v>
      </c>
      <c r="D2278" t="str">
        <f t="shared" si="117"/>
        <v>05000US42063</v>
      </c>
      <c r="E2278" t="s">
        <v>2299</v>
      </c>
      <c r="F2278" t="str">
        <f t="shared" si="118"/>
        <v>Indiana</v>
      </c>
      <c r="G2278" t="str">
        <f t="shared" si="119"/>
        <v>Pennsylvania</v>
      </c>
      <c r="H2278">
        <v>88880</v>
      </c>
      <c r="I2278">
        <v>88893</v>
      </c>
      <c r="J2278">
        <v>88850</v>
      </c>
      <c r="K2278">
        <v>88575</v>
      </c>
      <c r="L2278">
        <v>88255</v>
      </c>
      <c r="M2278">
        <v>88264</v>
      </c>
      <c r="N2278">
        <v>87597</v>
      </c>
      <c r="O2278">
        <v>86977</v>
      </c>
      <c r="P2278" s="2">
        <v>86364</v>
      </c>
      <c r="Q2278" s="10" t="s">
        <v>3299</v>
      </c>
    </row>
    <row r="2279" spans="1:20" x14ac:dyDescent="0.2">
      <c r="A2279" t="s">
        <v>6746</v>
      </c>
      <c r="B2279">
        <v>42065</v>
      </c>
      <c r="C2279">
        <v>50</v>
      </c>
      <c r="D2279" t="str">
        <f t="shared" si="117"/>
        <v>05000US42065</v>
      </c>
      <c r="E2279" t="s">
        <v>2300</v>
      </c>
      <c r="F2279" t="str">
        <f t="shared" si="118"/>
        <v>Jefferson</v>
      </c>
      <c r="G2279" t="str">
        <f t="shared" si="119"/>
        <v>Pennsylvania</v>
      </c>
      <c r="H2279">
        <v>45200</v>
      </c>
      <c r="I2279">
        <v>45196</v>
      </c>
      <c r="J2279">
        <v>45199</v>
      </c>
      <c r="K2279">
        <v>44930</v>
      </c>
      <c r="L2279">
        <v>44839</v>
      </c>
      <c r="M2279">
        <v>44946</v>
      </c>
      <c r="N2279">
        <v>44605</v>
      </c>
      <c r="O2279">
        <v>44410</v>
      </c>
      <c r="P2279" s="2">
        <v>44073</v>
      </c>
      <c r="Q2279" s="10" t="s">
        <v>3299</v>
      </c>
      <c r="R2279"/>
      <c r="S2279" s="2"/>
      <c r="T2279" s="2"/>
    </row>
    <row r="2280" spans="1:20" x14ac:dyDescent="0.2">
      <c r="A2280" t="s">
        <v>6747</v>
      </c>
      <c r="B2280">
        <v>42067</v>
      </c>
      <c r="C2280">
        <v>50</v>
      </c>
      <c r="D2280" t="str">
        <f t="shared" si="117"/>
        <v>05000US42067</v>
      </c>
      <c r="E2280" t="s">
        <v>2301</v>
      </c>
      <c r="F2280" t="str">
        <f t="shared" si="118"/>
        <v>Juniata</v>
      </c>
      <c r="G2280" t="str">
        <f t="shared" si="119"/>
        <v>Pennsylvania</v>
      </c>
      <c r="H2280">
        <v>24636</v>
      </c>
      <c r="I2280">
        <v>24636</v>
      </c>
      <c r="J2280">
        <v>24536</v>
      </c>
      <c r="K2280">
        <v>24919</v>
      </c>
      <c r="L2280">
        <v>24900</v>
      </c>
      <c r="M2280">
        <v>24777</v>
      </c>
      <c r="N2280">
        <v>24781</v>
      </c>
      <c r="O2280">
        <v>24732</v>
      </c>
      <c r="P2280" s="2">
        <v>24863</v>
      </c>
      <c r="Q2280" s="10" t="s">
        <v>3298</v>
      </c>
      <c r="R2280"/>
      <c r="S2280" s="2"/>
      <c r="T2280" s="2"/>
    </row>
    <row r="2281" spans="1:20" x14ac:dyDescent="0.2">
      <c r="A2281" t="s">
        <v>6748</v>
      </c>
      <c r="B2281">
        <v>42069</v>
      </c>
      <c r="C2281">
        <v>50</v>
      </c>
      <c r="D2281" t="str">
        <f t="shared" si="117"/>
        <v>05000US42069</v>
      </c>
      <c r="E2281" t="s">
        <v>2302</v>
      </c>
      <c r="F2281" t="str">
        <f t="shared" si="118"/>
        <v>Lackawanna</v>
      </c>
      <c r="G2281" t="str">
        <f t="shared" si="119"/>
        <v>Pennsylvania</v>
      </c>
      <c r="H2281">
        <v>214437</v>
      </c>
      <c r="I2281">
        <v>214440</v>
      </c>
      <c r="J2281">
        <v>214516</v>
      </c>
      <c r="K2281">
        <v>214587</v>
      </c>
      <c r="L2281">
        <v>214583</v>
      </c>
      <c r="M2281">
        <v>213986</v>
      </c>
      <c r="N2281">
        <v>212963</v>
      </c>
      <c r="O2281">
        <v>212175</v>
      </c>
      <c r="P2281" s="2">
        <v>211321</v>
      </c>
      <c r="Q2281" s="10" t="s">
        <v>3296</v>
      </c>
      <c r="R2281"/>
      <c r="S2281" s="2"/>
      <c r="T2281" s="2"/>
    </row>
    <row r="2282" spans="1:20" x14ac:dyDescent="0.2">
      <c r="A2282" t="s">
        <v>6749</v>
      </c>
      <c r="B2282">
        <v>42071</v>
      </c>
      <c r="C2282">
        <v>50</v>
      </c>
      <c r="D2282" t="str">
        <f t="shared" si="117"/>
        <v>05000US42071</v>
      </c>
      <c r="E2282" t="s">
        <v>2303</v>
      </c>
      <c r="F2282" t="str">
        <f t="shared" si="118"/>
        <v>Lancaster</v>
      </c>
      <c r="G2282" t="str">
        <f t="shared" si="119"/>
        <v>Pennsylvania</v>
      </c>
      <c r="H2282">
        <v>519445</v>
      </c>
      <c r="I2282">
        <v>519448</v>
      </c>
      <c r="J2282">
        <v>520361</v>
      </c>
      <c r="K2282">
        <v>523689</v>
      </c>
      <c r="L2282">
        <v>526864</v>
      </c>
      <c r="M2282">
        <v>530189</v>
      </c>
      <c r="N2282">
        <v>533650</v>
      </c>
      <c r="O2282">
        <v>536349</v>
      </c>
      <c r="P2282" s="2">
        <v>538500</v>
      </c>
      <c r="Q2282" s="10" t="s">
        <v>3301</v>
      </c>
      <c r="R2282"/>
      <c r="S2282" s="2"/>
      <c r="T2282" s="2"/>
    </row>
    <row r="2283" spans="1:20" x14ac:dyDescent="0.2">
      <c r="A2283" t="s">
        <v>6750</v>
      </c>
      <c r="B2283">
        <v>42073</v>
      </c>
      <c r="C2283">
        <v>50</v>
      </c>
      <c r="D2283" t="str">
        <f t="shared" si="117"/>
        <v>05000US42073</v>
      </c>
      <c r="E2283" t="s">
        <v>2304</v>
      </c>
      <c r="F2283" t="str">
        <f t="shared" si="118"/>
        <v>Lawrence</v>
      </c>
      <c r="G2283" t="str">
        <f t="shared" si="119"/>
        <v>Pennsylvania</v>
      </c>
      <c r="H2283">
        <v>91108</v>
      </c>
      <c r="I2283">
        <v>91140</v>
      </c>
      <c r="J2283">
        <v>90971</v>
      </c>
      <c r="K2283">
        <v>90322</v>
      </c>
      <c r="L2283">
        <v>89713</v>
      </c>
      <c r="M2283">
        <v>89120</v>
      </c>
      <c r="N2283">
        <v>88476</v>
      </c>
      <c r="O2283">
        <v>88036</v>
      </c>
      <c r="P2283" s="2">
        <v>87294</v>
      </c>
      <c r="Q2283" s="10" t="s">
        <v>3299</v>
      </c>
      <c r="S2283" s="2"/>
    </row>
    <row r="2284" spans="1:20" x14ac:dyDescent="0.2">
      <c r="A2284" t="s">
        <v>6751</v>
      </c>
      <c r="B2284">
        <v>42075</v>
      </c>
      <c r="C2284">
        <v>50</v>
      </c>
      <c r="D2284" t="str">
        <f t="shared" si="117"/>
        <v>05000US42075</v>
      </c>
      <c r="E2284" t="s">
        <v>2305</v>
      </c>
      <c r="F2284" t="str">
        <f t="shared" si="118"/>
        <v>Lebanon</v>
      </c>
      <c r="G2284" t="str">
        <f t="shared" si="119"/>
        <v>Pennsylvania</v>
      </c>
      <c r="H2284">
        <v>133568</v>
      </c>
      <c r="I2284">
        <v>133577</v>
      </c>
      <c r="J2284">
        <v>133675</v>
      </c>
      <c r="K2284">
        <v>134482</v>
      </c>
      <c r="L2284">
        <v>135633</v>
      </c>
      <c r="M2284">
        <v>135866</v>
      </c>
      <c r="N2284">
        <v>136657</v>
      </c>
      <c r="O2284">
        <v>137729</v>
      </c>
      <c r="P2284" s="2">
        <v>138863</v>
      </c>
      <c r="Q2284" s="10" t="s">
        <v>3301</v>
      </c>
      <c r="S2284" s="2"/>
      <c r="T2284" s="2"/>
    </row>
    <row r="2285" spans="1:20" x14ac:dyDescent="0.2">
      <c r="A2285" t="s">
        <v>6752</v>
      </c>
      <c r="B2285">
        <v>42077</v>
      </c>
      <c r="C2285">
        <v>50</v>
      </c>
      <c r="D2285" t="str">
        <f t="shared" si="117"/>
        <v>05000US42077</v>
      </c>
      <c r="E2285" t="s">
        <v>2306</v>
      </c>
      <c r="F2285" t="str">
        <f t="shared" si="118"/>
        <v>Lehigh</v>
      </c>
      <c r="G2285" t="str">
        <f t="shared" si="119"/>
        <v>Pennsylvania</v>
      </c>
      <c r="H2285">
        <v>349497</v>
      </c>
      <c r="I2285">
        <v>349626</v>
      </c>
      <c r="J2285">
        <v>350187</v>
      </c>
      <c r="K2285">
        <v>353625</v>
      </c>
      <c r="L2285">
        <v>355403</v>
      </c>
      <c r="M2285">
        <v>356006</v>
      </c>
      <c r="N2285">
        <v>358552</v>
      </c>
      <c r="O2285">
        <v>360852</v>
      </c>
      <c r="P2285" s="2">
        <v>363147</v>
      </c>
      <c r="Q2285" s="10" t="s">
        <v>3296</v>
      </c>
      <c r="S2285" s="3"/>
      <c r="T2285" s="2"/>
    </row>
    <row r="2286" spans="1:20" x14ac:dyDescent="0.2">
      <c r="A2286" t="s">
        <v>6753</v>
      </c>
      <c r="B2286">
        <v>42079</v>
      </c>
      <c r="C2286">
        <v>50</v>
      </c>
      <c r="D2286" t="str">
        <f t="shared" si="117"/>
        <v>05000US42079</v>
      </c>
      <c r="E2286" t="s">
        <v>2307</v>
      </c>
      <c r="F2286" t="str">
        <f t="shared" si="118"/>
        <v>Luzerne</v>
      </c>
      <c r="G2286" t="str">
        <f t="shared" si="119"/>
        <v>Pennsylvania</v>
      </c>
      <c r="H2286">
        <v>320918</v>
      </c>
      <c r="I2286">
        <v>320918</v>
      </c>
      <c r="J2286">
        <v>320999</v>
      </c>
      <c r="K2286">
        <v>321129</v>
      </c>
      <c r="L2286">
        <v>321420</v>
      </c>
      <c r="M2286">
        <v>319893</v>
      </c>
      <c r="N2286">
        <v>319079</v>
      </c>
      <c r="O2286">
        <v>317812</v>
      </c>
      <c r="P2286" s="2">
        <v>316383</v>
      </c>
      <c r="Q2286" s="10" t="s">
        <v>3296</v>
      </c>
      <c r="S2286" s="3"/>
      <c r="T2286" s="2"/>
    </row>
    <row r="2287" spans="1:20" x14ac:dyDescent="0.2">
      <c r="A2287" t="s">
        <v>6754</v>
      </c>
      <c r="B2287">
        <v>42081</v>
      </c>
      <c r="C2287">
        <v>50</v>
      </c>
      <c r="D2287" t="str">
        <f t="shared" si="117"/>
        <v>05000US42081</v>
      </c>
      <c r="E2287" t="s">
        <v>2308</v>
      </c>
      <c r="F2287" t="str">
        <f t="shared" si="118"/>
        <v>Lycoming</v>
      </c>
      <c r="G2287" t="str">
        <f t="shared" si="119"/>
        <v>Pennsylvania</v>
      </c>
      <c r="H2287">
        <v>116111</v>
      </c>
      <c r="I2287">
        <v>116108</v>
      </c>
      <c r="J2287">
        <v>116196</v>
      </c>
      <c r="K2287">
        <v>116677</v>
      </c>
      <c r="L2287">
        <v>117319</v>
      </c>
      <c r="M2287">
        <v>116720</v>
      </c>
      <c r="N2287">
        <v>116450</v>
      </c>
      <c r="O2287">
        <v>115829</v>
      </c>
      <c r="P2287" s="2">
        <v>115248</v>
      </c>
      <c r="Q2287" s="10" t="s">
        <v>3298</v>
      </c>
      <c r="S2287" s="3"/>
      <c r="T2287" s="2"/>
    </row>
    <row r="2288" spans="1:20" x14ac:dyDescent="0.2">
      <c r="A2288" t="s">
        <v>6755</v>
      </c>
      <c r="B2288">
        <v>42083</v>
      </c>
      <c r="C2288">
        <v>50</v>
      </c>
      <c r="D2288" t="str">
        <f t="shared" si="117"/>
        <v>05000US42083</v>
      </c>
      <c r="E2288" t="s">
        <v>2309</v>
      </c>
      <c r="F2288" t="str">
        <f t="shared" si="118"/>
        <v>McKean</v>
      </c>
      <c r="G2288" t="str">
        <f t="shared" si="119"/>
        <v>Pennsylvania</v>
      </c>
      <c r="H2288">
        <v>43450</v>
      </c>
      <c r="I2288">
        <v>43450</v>
      </c>
      <c r="J2288">
        <v>43361</v>
      </c>
      <c r="K2288">
        <v>43187</v>
      </c>
      <c r="L2288">
        <v>43234</v>
      </c>
      <c r="M2288">
        <v>42844</v>
      </c>
      <c r="N2288">
        <v>42670</v>
      </c>
      <c r="O2288">
        <v>42416</v>
      </c>
      <c r="P2288" s="2">
        <v>41883</v>
      </c>
      <c r="Q2288" s="10" t="s">
        <v>3298</v>
      </c>
    </row>
    <row r="2289" spans="1:20" x14ac:dyDescent="0.2">
      <c r="A2289" t="s">
        <v>6756</v>
      </c>
      <c r="B2289">
        <v>42085</v>
      </c>
      <c r="C2289">
        <v>50</v>
      </c>
      <c r="D2289" t="str">
        <f t="shared" si="117"/>
        <v>05000US42085</v>
      </c>
      <c r="E2289" t="s">
        <v>2310</v>
      </c>
      <c r="F2289" t="str">
        <f t="shared" si="118"/>
        <v>Mercer</v>
      </c>
      <c r="G2289" t="str">
        <f t="shared" si="119"/>
        <v>Pennsylvania</v>
      </c>
      <c r="H2289">
        <v>116638</v>
      </c>
      <c r="I2289">
        <v>116674</v>
      </c>
      <c r="J2289">
        <v>116628</v>
      </c>
      <c r="K2289">
        <v>116243</v>
      </c>
      <c r="L2289">
        <v>115806</v>
      </c>
      <c r="M2289">
        <v>115343</v>
      </c>
      <c r="N2289">
        <v>114936</v>
      </c>
      <c r="O2289">
        <v>113992</v>
      </c>
      <c r="P2289" s="2">
        <v>112913</v>
      </c>
      <c r="Q2289" s="10" t="s">
        <v>3299</v>
      </c>
    </row>
    <row r="2290" spans="1:20" x14ac:dyDescent="0.2">
      <c r="A2290" t="s">
        <v>6757</v>
      </c>
      <c r="B2290">
        <v>42087</v>
      </c>
      <c r="C2290">
        <v>50</v>
      </c>
      <c r="D2290" t="str">
        <f t="shared" si="117"/>
        <v>05000US42087</v>
      </c>
      <c r="E2290" t="s">
        <v>2311</v>
      </c>
      <c r="F2290" t="str">
        <f t="shared" si="118"/>
        <v>Mifflin</v>
      </c>
      <c r="G2290" t="str">
        <f t="shared" si="119"/>
        <v>Pennsylvania</v>
      </c>
      <c r="H2290">
        <v>46682</v>
      </c>
      <c r="I2290">
        <v>46682</v>
      </c>
      <c r="J2290">
        <v>46655</v>
      </c>
      <c r="K2290">
        <v>46776</v>
      </c>
      <c r="L2290">
        <v>46832</v>
      </c>
      <c r="M2290">
        <v>46714</v>
      </c>
      <c r="N2290">
        <v>46555</v>
      </c>
      <c r="O2290">
        <v>46481</v>
      </c>
      <c r="P2290" s="2">
        <v>46342</v>
      </c>
      <c r="Q2290" s="10" t="s">
        <v>3298</v>
      </c>
    </row>
    <row r="2291" spans="1:20" x14ac:dyDescent="0.2">
      <c r="A2291" t="s">
        <v>6758</v>
      </c>
      <c r="B2291">
        <v>42089</v>
      </c>
      <c r="C2291">
        <v>50</v>
      </c>
      <c r="D2291" t="str">
        <f t="shared" si="117"/>
        <v>05000US42089</v>
      </c>
      <c r="E2291" t="s">
        <v>2312</v>
      </c>
      <c r="F2291" t="str">
        <f t="shared" si="118"/>
        <v>Monroe</v>
      </c>
      <c r="G2291" t="str">
        <f t="shared" si="119"/>
        <v>Pennsylvania</v>
      </c>
      <c r="H2291">
        <v>169842</v>
      </c>
      <c r="I2291">
        <v>169842</v>
      </c>
      <c r="J2291">
        <v>169910</v>
      </c>
      <c r="K2291">
        <v>169868</v>
      </c>
      <c r="L2291">
        <v>168567</v>
      </c>
      <c r="M2291">
        <v>167271</v>
      </c>
      <c r="N2291">
        <v>167197</v>
      </c>
      <c r="O2291">
        <v>166499</v>
      </c>
      <c r="P2291" s="2">
        <v>166098</v>
      </c>
      <c r="Q2291" s="10" t="s">
        <v>3296</v>
      </c>
    </row>
    <row r="2292" spans="1:20" x14ac:dyDescent="0.2">
      <c r="A2292" t="s">
        <v>6759</v>
      </c>
      <c r="B2292">
        <v>42091</v>
      </c>
      <c r="C2292">
        <v>50</v>
      </c>
      <c r="D2292" t="str">
        <f t="shared" si="117"/>
        <v>05000US42091</v>
      </c>
      <c r="E2292" t="s">
        <v>2313</v>
      </c>
      <c r="F2292" t="str">
        <f t="shared" si="118"/>
        <v>Montgomery</v>
      </c>
      <c r="G2292" t="str">
        <f t="shared" si="119"/>
        <v>Pennsylvania</v>
      </c>
      <c r="H2292">
        <v>799874</v>
      </c>
      <c r="I2292">
        <v>799884</v>
      </c>
      <c r="J2292">
        <v>801112</v>
      </c>
      <c r="K2292">
        <v>805500</v>
      </c>
      <c r="L2292">
        <v>809540</v>
      </c>
      <c r="M2292">
        <v>813400</v>
      </c>
      <c r="N2292">
        <v>816350</v>
      </c>
      <c r="O2292">
        <v>818363</v>
      </c>
      <c r="P2292" s="2">
        <v>821725</v>
      </c>
      <c r="Q2292" s="10" t="s">
        <v>3265</v>
      </c>
    </row>
    <row r="2293" spans="1:20" x14ac:dyDescent="0.2">
      <c r="A2293" t="s">
        <v>6760</v>
      </c>
      <c r="B2293">
        <v>42093</v>
      </c>
      <c r="C2293">
        <v>50</v>
      </c>
      <c r="D2293" t="str">
        <f t="shared" si="117"/>
        <v>05000US42093</v>
      </c>
      <c r="E2293" t="s">
        <v>2314</v>
      </c>
      <c r="F2293" t="str">
        <f t="shared" si="118"/>
        <v>Montour</v>
      </c>
      <c r="G2293" t="str">
        <f t="shared" si="119"/>
        <v>Pennsylvania</v>
      </c>
      <c r="H2293">
        <v>18267</v>
      </c>
      <c r="I2293">
        <v>18267</v>
      </c>
      <c r="J2293">
        <v>18307</v>
      </c>
      <c r="K2293">
        <v>18363</v>
      </c>
      <c r="L2293">
        <v>18454</v>
      </c>
      <c r="M2293">
        <v>18419</v>
      </c>
      <c r="N2293">
        <v>18444</v>
      </c>
      <c r="O2293">
        <v>18358</v>
      </c>
      <c r="P2293" s="2">
        <v>18343</v>
      </c>
      <c r="Q2293" s="10" t="s">
        <v>3298</v>
      </c>
    </row>
    <row r="2294" spans="1:20" x14ac:dyDescent="0.2">
      <c r="A2294" t="s">
        <v>6761</v>
      </c>
      <c r="B2294">
        <v>42095</v>
      </c>
      <c r="C2294">
        <v>50</v>
      </c>
      <c r="D2294" t="str">
        <f t="shared" si="117"/>
        <v>05000US42095</v>
      </c>
      <c r="E2294" t="s">
        <v>2315</v>
      </c>
      <c r="F2294" t="str">
        <f t="shared" si="118"/>
        <v>Northampton</v>
      </c>
      <c r="G2294" t="str">
        <f t="shared" si="119"/>
        <v>Pennsylvania</v>
      </c>
      <c r="H2294">
        <v>297735</v>
      </c>
      <c r="I2294">
        <v>297735</v>
      </c>
      <c r="J2294">
        <v>298049</v>
      </c>
      <c r="K2294">
        <v>298280</v>
      </c>
      <c r="L2294">
        <v>299293</v>
      </c>
      <c r="M2294">
        <v>299527</v>
      </c>
      <c r="N2294">
        <v>300296</v>
      </c>
      <c r="O2294">
        <v>301190</v>
      </c>
      <c r="P2294" s="2">
        <v>302294</v>
      </c>
      <c r="Q2294" s="10" t="s">
        <v>3296</v>
      </c>
    </row>
    <row r="2295" spans="1:20" x14ac:dyDescent="0.2">
      <c r="A2295" t="s">
        <v>6762</v>
      </c>
      <c r="B2295">
        <v>42097</v>
      </c>
      <c r="C2295">
        <v>50</v>
      </c>
      <c r="D2295" t="str">
        <f t="shared" si="117"/>
        <v>05000US42097</v>
      </c>
      <c r="E2295" t="s">
        <v>2316</v>
      </c>
      <c r="F2295" t="str">
        <f t="shared" si="118"/>
        <v>Northumberland</v>
      </c>
      <c r="G2295" t="str">
        <f t="shared" si="119"/>
        <v>Pennsylvania</v>
      </c>
      <c r="H2295">
        <v>94528</v>
      </c>
      <c r="I2295">
        <v>94514</v>
      </c>
      <c r="J2295">
        <v>94353</v>
      </c>
      <c r="K2295">
        <v>94451</v>
      </c>
      <c r="L2295">
        <v>94512</v>
      </c>
      <c r="M2295">
        <v>94025</v>
      </c>
      <c r="N2295">
        <v>93729</v>
      </c>
      <c r="O2295">
        <v>93144</v>
      </c>
      <c r="P2295" s="2">
        <v>92541</v>
      </c>
      <c r="Q2295" s="10" t="s">
        <v>3298</v>
      </c>
    </row>
    <row r="2296" spans="1:20" x14ac:dyDescent="0.2">
      <c r="A2296" t="s">
        <v>6763</v>
      </c>
      <c r="B2296">
        <v>42099</v>
      </c>
      <c r="C2296">
        <v>50</v>
      </c>
      <c r="D2296" t="str">
        <f t="shared" si="117"/>
        <v>05000US42099</v>
      </c>
      <c r="E2296" t="s">
        <v>2317</v>
      </c>
      <c r="F2296" t="str">
        <f t="shared" si="118"/>
        <v>Perry</v>
      </c>
      <c r="G2296" t="str">
        <f t="shared" si="119"/>
        <v>Pennsylvania</v>
      </c>
      <c r="H2296">
        <v>45969</v>
      </c>
      <c r="I2296">
        <v>45965</v>
      </c>
      <c r="J2296">
        <v>45999</v>
      </c>
      <c r="K2296">
        <v>45841</v>
      </c>
      <c r="L2296">
        <v>45720</v>
      </c>
      <c r="M2296">
        <v>45537</v>
      </c>
      <c r="N2296">
        <v>45479</v>
      </c>
      <c r="O2296">
        <v>45679</v>
      </c>
      <c r="P2296" s="2">
        <v>45820</v>
      </c>
      <c r="Q2296" s="10" t="s">
        <v>3298</v>
      </c>
    </row>
    <row r="2297" spans="1:20" x14ac:dyDescent="0.2">
      <c r="A2297" t="s">
        <v>6764</v>
      </c>
      <c r="B2297">
        <v>42101</v>
      </c>
      <c r="C2297">
        <v>50</v>
      </c>
      <c r="D2297" t="str">
        <f t="shared" si="117"/>
        <v>05000US42101</v>
      </c>
      <c r="E2297" t="s">
        <v>2318</v>
      </c>
      <c r="F2297" t="str">
        <f t="shared" si="118"/>
        <v>Philadelphia</v>
      </c>
      <c r="G2297" t="str">
        <f t="shared" si="119"/>
        <v>Pennsylvania</v>
      </c>
      <c r="H2297">
        <v>1526006</v>
      </c>
      <c r="I2297">
        <v>1526006</v>
      </c>
      <c r="J2297">
        <v>1528427</v>
      </c>
      <c r="K2297">
        <v>1539022</v>
      </c>
      <c r="L2297">
        <v>1550379</v>
      </c>
      <c r="M2297">
        <v>1555868</v>
      </c>
      <c r="N2297">
        <v>1560609</v>
      </c>
      <c r="O2297">
        <v>1564964</v>
      </c>
      <c r="P2297" s="2">
        <v>1567872</v>
      </c>
      <c r="Q2297" s="10" t="s">
        <v>3265</v>
      </c>
      <c r="S2297" s="3"/>
      <c r="T2297" s="2"/>
    </row>
    <row r="2298" spans="1:20" x14ac:dyDescent="0.2">
      <c r="A2298" t="s">
        <v>6765</v>
      </c>
      <c r="B2298">
        <v>42103</v>
      </c>
      <c r="C2298">
        <v>50</v>
      </c>
      <c r="D2298" t="str">
        <f t="shared" si="117"/>
        <v>05000US42103</v>
      </c>
      <c r="E2298" t="s">
        <v>2319</v>
      </c>
      <c r="F2298" t="str">
        <f t="shared" si="118"/>
        <v>Pike</v>
      </c>
      <c r="G2298" t="str">
        <f t="shared" si="119"/>
        <v>Pennsylvania</v>
      </c>
      <c r="H2298">
        <v>57369</v>
      </c>
      <c r="I2298">
        <v>57344</v>
      </c>
      <c r="J2298">
        <v>57312</v>
      </c>
      <c r="K2298">
        <v>57529</v>
      </c>
      <c r="L2298">
        <v>56758</v>
      </c>
      <c r="M2298">
        <v>56598</v>
      </c>
      <c r="N2298">
        <v>56205</v>
      </c>
      <c r="O2298">
        <v>55927</v>
      </c>
      <c r="P2298" s="2">
        <v>55562</v>
      </c>
      <c r="Q2298" s="10" t="s">
        <v>3296</v>
      </c>
    </row>
    <row r="2299" spans="1:20" x14ac:dyDescent="0.2">
      <c r="A2299" t="s">
        <v>6766</v>
      </c>
      <c r="B2299">
        <v>42105</v>
      </c>
      <c r="C2299">
        <v>50</v>
      </c>
      <c r="D2299" t="str">
        <f t="shared" si="117"/>
        <v>05000US42105</v>
      </c>
      <c r="E2299" t="s">
        <v>2320</v>
      </c>
      <c r="F2299" t="str">
        <f t="shared" si="118"/>
        <v>Potter</v>
      </c>
      <c r="G2299" t="str">
        <f t="shared" si="119"/>
        <v>Pennsylvania</v>
      </c>
      <c r="H2299">
        <v>17457</v>
      </c>
      <c r="I2299">
        <v>17458</v>
      </c>
      <c r="J2299">
        <v>17470</v>
      </c>
      <c r="K2299">
        <v>17444</v>
      </c>
      <c r="L2299">
        <v>17610</v>
      </c>
      <c r="M2299">
        <v>17478</v>
      </c>
      <c r="N2299">
        <v>17182</v>
      </c>
      <c r="O2299">
        <v>17041</v>
      </c>
      <c r="P2299" s="2">
        <v>16885</v>
      </c>
      <c r="Q2299" s="10" t="s">
        <v>3298</v>
      </c>
    </row>
    <row r="2300" spans="1:20" x14ac:dyDescent="0.2">
      <c r="A2300" t="s">
        <v>6767</v>
      </c>
      <c r="B2300">
        <v>42107</v>
      </c>
      <c r="C2300">
        <v>50</v>
      </c>
      <c r="D2300" t="str">
        <f t="shared" si="117"/>
        <v>05000US42107</v>
      </c>
      <c r="E2300" t="s">
        <v>2321</v>
      </c>
      <c r="F2300" t="str">
        <f t="shared" si="118"/>
        <v>Schuylkill</v>
      </c>
      <c r="G2300" t="str">
        <f t="shared" si="119"/>
        <v>Pennsylvania</v>
      </c>
      <c r="H2300">
        <v>148289</v>
      </c>
      <c r="I2300">
        <v>148289</v>
      </c>
      <c r="J2300">
        <v>148213</v>
      </c>
      <c r="K2300">
        <v>147621</v>
      </c>
      <c r="L2300">
        <v>147302</v>
      </c>
      <c r="M2300">
        <v>146758</v>
      </c>
      <c r="N2300">
        <v>145559</v>
      </c>
      <c r="O2300">
        <v>144321</v>
      </c>
      <c r="P2300" s="2">
        <v>143573</v>
      </c>
      <c r="Q2300" s="10" t="s">
        <v>3298</v>
      </c>
    </row>
    <row r="2301" spans="1:20" x14ac:dyDescent="0.2">
      <c r="A2301" t="s">
        <v>6768</v>
      </c>
      <c r="B2301">
        <v>42109</v>
      </c>
      <c r="C2301">
        <v>50</v>
      </c>
      <c r="D2301" t="str">
        <f t="shared" si="117"/>
        <v>05000US42109</v>
      </c>
      <c r="E2301" t="s">
        <v>2322</v>
      </c>
      <c r="F2301" t="str">
        <f t="shared" si="118"/>
        <v>Snyder</v>
      </c>
      <c r="G2301" t="str">
        <f t="shared" si="119"/>
        <v>Pennsylvania</v>
      </c>
      <c r="H2301">
        <v>39702</v>
      </c>
      <c r="I2301">
        <v>39709</v>
      </c>
      <c r="J2301">
        <v>39745</v>
      </c>
      <c r="K2301">
        <v>39664</v>
      </c>
      <c r="L2301">
        <v>39803</v>
      </c>
      <c r="M2301">
        <v>40091</v>
      </c>
      <c r="N2301">
        <v>40271</v>
      </c>
      <c r="O2301">
        <v>40599</v>
      </c>
      <c r="P2301" s="2">
        <v>40468</v>
      </c>
      <c r="Q2301" s="10" t="s">
        <v>3298</v>
      </c>
    </row>
    <row r="2302" spans="1:20" x14ac:dyDescent="0.2">
      <c r="A2302" t="s">
        <v>6769</v>
      </c>
      <c r="B2302">
        <v>42111</v>
      </c>
      <c r="C2302">
        <v>50</v>
      </c>
      <c r="D2302" t="str">
        <f t="shared" si="117"/>
        <v>05000US42111</v>
      </c>
      <c r="E2302" t="s">
        <v>2323</v>
      </c>
      <c r="F2302" t="str">
        <f t="shared" si="118"/>
        <v>Somerset</v>
      </c>
      <c r="G2302" t="str">
        <f t="shared" si="119"/>
        <v>Pennsylvania</v>
      </c>
      <c r="H2302">
        <v>77742</v>
      </c>
      <c r="I2302">
        <v>77746</v>
      </c>
      <c r="J2302">
        <v>77759</v>
      </c>
      <c r="K2302">
        <v>77377</v>
      </c>
      <c r="L2302">
        <v>77191</v>
      </c>
      <c r="M2302">
        <v>76769</v>
      </c>
      <c r="N2302">
        <v>76334</v>
      </c>
      <c r="O2302">
        <v>75649</v>
      </c>
      <c r="P2302" s="2">
        <v>75061</v>
      </c>
      <c r="Q2302" s="10" t="s">
        <v>3301</v>
      </c>
    </row>
    <row r="2303" spans="1:20" x14ac:dyDescent="0.2">
      <c r="A2303" t="s">
        <v>6770</v>
      </c>
      <c r="B2303">
        <v>42113</v>
      </c>
      <c r="C2303">
        <v>50</v>
      </c>
      <c r="D2303" t="str">
        <f t="shared" si="117"/>
        <v>05000US42113</v>
      </c>
      <c r="E2303" t="s">
        <v>2324</v>
      </c>
      <c r="F2303" t="str">
        <f t="shared" si="118"/>
        <v>Sullivan</v>
      </c>
      <c r="G2303" t="str">
        <f t="shared" si="119"/>
        <v>Pennsylvania</v>
      </c>
      <c r="H2303">
        <v>6428</v>
      </c>
      <c r="I2303">
        <v>6428</v>
      </c>
      <c r="J2303">
        <v>6410</v>
      </c>
      <c r="K2303">
        <v>6448</v>
      </c>
      <c r="L2303">
        <v>6446</v>
      </c>
      <c r="M2303">
        <v>6325</v>
      </c>
      <c r="N2303">
        <v>6311</v>
      </c>
      <c r="O2303">
        <v>6292</v>
      </c>
      <c r="P2303" s="2">
        <v>6137</v>
      </c>
      <c r="Q2303" s="10" t="s">
        <v>3298</v>
      </c>
    </row>
    <row r="2304" spans="1:20" x14ac:dyDescent="0.2">
      <c r="A2304" t="s">
        <v>6771</v>
      </c>
      <c r="B2304">
        <v>42115</v>
      </c>
      <c r="C2304">
        <v>50</v>
      </c>
      <c r="D2304" t="str">
        <f t="shared" si="117"/>
        <v>05000US42115</v>
      </c>
      <c r="E2304" t="s">
        <v>2325</v>
      </c>
      <c r="F2304" t="str">
        <f t="shared" si="118"/>
        <v>Susquehanna</v>
      </c>
      <c r="G2304" t="str">
        <f t="shared" si="119"/>
        <v>Pennsylvania</v>
      </c>
      <c r="H2304">
        <v>43356</v>
      </c>
      <c r="I2304">
        <v>43352</v>
      </c>
      <c r="J2304">
        <v>43401</v>
      </c>
      <c r="K2304">
        <v>43120</v>
      </c>
      <c r="L2304">
        <v>42758</v>
      </c>
      <c r="M2304">
        <v>42266</v>
      </c>
      <c r="N2304">
        <v>41828</v>
      </c>
      <c r="O2304">
        <v>41448</v>
      </c>
      <c r="P2304" s="2">
        <v>40862</v>
      </c>
      <c r="Q2304" s="10" t="s">
        <v>3298</v>
      </c>
    </row>
    <row r="2305" spans="1:20" x14ac:dyDescent="0.2">
      <c r="A2305" t="s">
        <v>6772</v>
      </c>
      <c r="B2305">
        <v>42117</v>
      </c>
      <c r="C2305">
        <v>50</v>
      </c>
      <c r="D2305" t="str">
        <f t="shared" si="117"/>
        <v>05000US42117</v>
      </c>
      <c r="E2305" t="s">
        <v>2326</v>
      </c>
      <c r="F2305" t="str">
        <f t="shared" si="118"/>
        <v>Tioga</v>
      </c>
      <c r="G2305" t="str">
        <f t="shared" si="119"/>
        <v>Pennsylvania</v>
      </c>
      <c r="H2305">
        <v>41981</v>
      </c>
      <c r="I2305">
        <v>41983</v>
      </c>
      <c r="J2305">
        <v>42029</v>
      </c>
      <c r="K2305">
        <v>42414</v>
      </c>
      <c r="L2305">
        <v>42606</v>
      </c>
      <c r="M2305">
        <v>42397</v>
      </c>
      <c r="N2305">
        <v>42051</v>
      </c>
      <c r="O2305">
        <v>41633</v>
      </c>
      <c r="P2305" s="2">
        <v>41467</v>
      </c>
      <c r="Q2305" s="10" t="s">
        <v>3298</v>
      </c>
    </row>
    <row r="2306" spans="1:20" x14ac:dyDescent="0.2">
      <c r="A2306" t="s">
        <v>6773</v>
      </c>
      <c r="B2306">
        <v>42119</v>
      </c>
      <c r="C2306">
        <v>50</v>
      </c>
      <c r="D2306" t="str">
        <f t="shared" si="117"/>
        <v>05000US42119</v>
      </c>
      <c r="E2306" t="s">
        <v>2327</v>
      </c>
      <c r="F2306" t="str">
        <f t="shared" si="118"/>
        <v>Union</v>
      </c>
      <c r="G2306" t="str">
        <f t="shared" si="119"/>
        <v>Pennsylvania</v>
      </c>
      <c r="H2306">
        <v>44947</v>
      </c>
      <c r="I2306">
        <v>44949</v>
      </c>
      <c r="J2306">
        <v>44971</v>
      </c>
      <c r="K2306">
        <v>45064</v>
      </c>
      <c r="L2306">
        <v>45143</v>
      </c>
      <c r="M2306">
        <v>44746</v>
      </c>
      <c r="N2306">
        <v>44944</v>
      </c>
      <c r="O2306">
        <v>45494</v>
      </c>
      <c r="P2306" s="2">
        <v>45565</v>
      </c>
      <c r="Q2306" s="10" t="s">
        <v>3298</v>
      </c>
    </row>
    <row r="2307" spans="1:20" x14ac:dyDescent="0.2">
      <c r="A2307" t="s">
        <v>6774</v>
      </c>
      <c r="B2307">
        <v>42121</v>
      </c>
      <c r="C2307">
        <v>50</v>
      </c>
      <c r="D2307" t="str">
        <f t="shared" ref="D2307:D2370" si="120">_xlfn.CONCAT("05000US",TEXT(B2307,"00000"))</f>
        <v>05000US42121</v>
      </c>
      <c r="E2307" t="s">
        <v>2328</v>
      </c>
      <c r="F2307" t="str">
        <f t="shared" si="118"/>
        <v>Venango</v>
      </c>
      <c r="G2307" t="str">
        <f t="shared" si="119"/>
        <v>Pennsylvania</v>
      </c>
      <c r="H2307">
        <v>54984</v>
      </c>
      <c r="I2307">
        <v>54983</v>
      </c>
      <c r="J2307">
        <v>54963</v>
      </c>
      <c r="K2307">
        <v>54713</v>
      </c>
      <c r="L2307">
        <v>54232</v>
      </c>
      <c r="M2307">
        <v>53905</v>
      </c>
      <c r="N2307">
        <v>53479</v>
      </c>
      <c r="O2307">
        <v>53101</v>
      </c>
      <c r="P2307" s="2">
        <v>52582</v>
      </c>
      <c r="Q2307" s="10" t="s">
        <v>3299</v>
      </c>
    </row>
    <row r="2308" spans="1:20" x14ac:dyDescent="0.2">
      <c r="A2308" t="s">
        <v>6775</v>
      </c>
      <c r="B2308">
        <v>42123</v>
      </c>
      <c r="C2308">
        <v>50</v>
      </c>
      <c r="D2308" t="str">
        <f t="shared" si="120"/>
        <v>05000US42123</v>
      </c>
      <c r="E2308" t="s">
        <v>2329</v>
      </c>
      <c r="F2308" t="str">
        <f t="shared" ref="F2308:F2371" si="121">MID(MID(E2308,1,FIND(",",E2308)-1),1,FIND(" County",MID(E2308,1,FIND(",",E2308)-1))-1)</f>
        <v>Warren</v>
      </c>
      <c r="G2308" t="str">
        <f t="shared" ref="G2308:G2371" si="122">MID(E2308,FIND(",",E2308)+2,9999)</f>
        <v>Pennsylvania</v>
      </c>
      <c r="H2308">
        <v>41815</v>
      </c>
      <c r="I2308">
        <v>41815</v>
      </c>
      <c r="J2308">
        <v>41755</v>
      </c>
      <c r="K2308">
        <v>41502</v>
      </c>
      <c r="L2308">
        <v>41239</v>
      </c>
      <c r="M2308">
        <v>40947</v>
      </c>
      <c r="N2308">
        <v>40690</v>
      </c>
      <c r="O2308">
        <v>40344</v>
      </c>
      <c r="P2308" s="2">
        <v>40025</v>
      </c>
      <c r="Q2308" s="10" t="s">
        <v>3298</v>
      </c>
    </row>
    <row r="2309" spans="1:20" x14ac:dyDescent="0.2">
      <c r="A2309" t="s">
        <v>6776</v>
      </c>
      <c r="B2309">
        <v>42125</v>
      </c>
      <c r="C2309">
        <v>50</v>
      </c>
      <c r="D2309" t="str">
        <f t="shared" si="120"/>
        <v>05000US42125</v>
      </c>
      <c r="E2309" t="s">
        <v>2330</v>
      </c>
      <c r="F2309" t="str">
        <f t="shared" si="121"/>
        <v>Washington</v>
      </c>
      <c r="G2309" t="str">
        <f t="shared" si="122"/>
        <v>Pennsylvania</v>
      </c>
      <c r="H2309">
        <v>207820</v>
      </c>
      <c r="I2309">
        <v>207848</v>
      </c>
      <c r="J2309">
        <v>207900</v>
      </c>
      <c r="K2309">
        <v>208069</v>
      </c>
      <c r="L2309">
        <v>208480</v>
      </c>
      <c r="M2309">
        <v>208264</v>
      </c>
      <c r="N2309">
        <v>208354</v>
      </c>
      <c r="O2309">
        <v>208268</v>
      </c>
      <c r="P2309" s="2">
        <v>207981</v>
      </c>
      <c r="Q2309" s="10" t="s">
        <v>3299</v>
      </c>
    </row>
    <row r="2310" spans="1:20" x14ac:dyDescent="0.2">
      <c r="A2310" t="s">
        <v>6777</v>
      </c>
      <c r="B2310">
        <v>42127</v>
      </c>
      <c r="C2310">
        <v>50</v>
      </c>
      <c r="D2310" t="str">
        <f t="shared" si="120"/>
        <v>05000US42127</v>
      </c>
      <c r="E2310" t="s">
        <v>2331</v>
      </c>
      <c r="F2310" t="str">
        <f t="shared" si="121"/>
        <v>Wayne</v>
      </c>
      <c r="G2310" t="str">
        <f t="shared" si="122"/>
        <v>Pennsylvania</v>
      </c>
      <c r="H2310">
        <v>52822</v>
      </c>
      <c r="I2310">
        <v>52825</v>
      </c>
      <c r="J2310">
        <v>52902</v>
      </c>
      <c r="K2310">
        <v>52231</v>
      </c>
      <c r="L2310">
        <v>51695</v>
      </c>
      <c r="M2310">
        <v>51639</v>
      </c>
      <c r="N2310">
        <v>51402</v>
      </c>
      <c r="O2310">
        <v>51091</v>
      </c>
      <c r="P2310" s="2">
        <v>50710</v>
      </c>
      <c r="Q2310" s="10" t="s">
        <v>3296</v>
      </c>
    </row>
    <row r="2311" spans="1:20" x14ac:dyDescent="0.2">
      <c r="A2311" t="s">
        <v>6778</v>
      </c>
      <c r="B2311">
        <v>42129</v>
      </c>
      <c r="C2311">
        <v>50</v>
      </c>
      <c r="D2311" t="str">
        <f t="shared" si="120"/>
        <v>05000US42129</v>
      </c>
      <c r="E2311" t="s">
        <v>2332</v>
      </c>
      <c r="F2311" t="str">
        <f t="shared" si="121"/>
        <v>Westmoreland</v>
      </c>
      <c r="G2311" t="str">
        <f t="shared" si="122"/>
        <v>Pennsylvania</v>
      </c>
      <c r="H2311">
        <v>365169</v>
      </c>
      <c r="I2311">
        <v>365164</v>
      </c>
      <c r="J2311">
        <v>365122</v>
      </c>
      <c r="K2311">
        <v>364493</v>
      </c>
      <c r="L2311">
        <v>363179</v>
      </c>
      <c r="M2311">
        <v>361151</v>
      </c>
      <c r="N2311">
        <v>359398</v>
      </c>
      <c r="O2311">
        <v>357699</v>
      </c>
      <c r="P2311" s="2">
        <v>355458</v>
      </c>
      <c r="Q2311" s="1" t="s">
        <v>3299</v>
      </c>
      <c r="R2311"/>
      <c r="S2311" s="2"/>
      <c r="T2311" s="2"/>
    </row>
    <row r="2312" spans="1:20" x14ac:dyDescent="0.2">
      <c r="A2312" t="s">
        <v>6779</v>
      </c>
      <c r="B2312">
        <v>42131</v>
      </c>
      <c r="C2312">
        <v>50</v>
      </c>
      <c r="D2312" t="str">
        <f t="shared" si="120"/>
        <v>05000US42131</v>
      </c>
      <c r="E2312" t="s">
        <v>2333</v>
      </c>
      <c r="F2312" t="str">
        <f t="shared" si="121"/>
        <v>Wyoming</v>
      </c>
      <c r="G2312" t="str">
        <f t="shared" si="122"/>
        <v>Pennsylvania</v>
      </c>
      <c r="H2312">
        <v>28276</v>
      </c>
      <c r="I2312">
        <v>28269</v>
      </c>
      <c r="J2312">
        <v>28227</v>
      </c>
      <c r="K2312">
        <v>28290</v>
      </c>
      <c r="L2312">
        <v>28345</v>
      </c>
      <c r="M2312">
        <v>28125</v>
      </c>
      <c r="N2312">
        <v>28128</v>
      </c>
      <c r="O2312">
        <v>27756</v>
      </c>
      <c r="P2312" s="2">
        <v>27521</v>
      </c>
      <c r="Q2312" t="s">
        <v>3298</v>
      </c>
      <c r="R2312"/>
      <c r="S2312" s="2"/>
      <c r="T2312" s="2"/>
    </row>
    <row r="2313" spans="1:20" x14ac:dyDescent="0.2">
      <c r="A2313" t="s">
        <v>6780</v>
      </c>
      <c r="B2313">
        <v>42133</v>
      </c>
      <c r="C2313">
        <v>50</v>
      </c>
      <c r="D2313" t="str">
        <f t="shared" si="120"/>
        <v>05000US42133</v>
      </c>
      <c r="E2313" t="s">
        <v>2334</v>
      </c>
      <c r="F2313" t="str">
        <f t="shared" si="121"/>
        <v>York</v>
      </c>
      <c r="G2313" t="str">
        <f t="shared" si="122"/>
        <v>Pennsylvania</v>
      </c>
      <c r="H2313">
        <v>434972</v>
      </c>
      <c r="I2313">
        <v>434998</v>
      </c>
      <c r="J2313">
        <v>435540</v>
      </c>
      <c r="K2313">
        <v>436845</v>
      </c>
      <c r="L2313">
        <v>437641</v>
      </c>
      <c r="M2313">
        <v>439117</v>
      </c>
      <c r="N2313">
        <v>440590</v>
      </c>
      <c r="O2313">
        <v>441929</v>
      </c>
      <c r="P2313" s="2">
        <v>443744</v>
      </c>
      <c r="Q2313" s="10" t="s">
        <v>3301</v>
      </c>
      <c r="R2313"/>
      <c r="S2313" s="2"/>
      <c r="T2313" s="2"/>
    </row>
    <row r="2314" spans="1:20" x14ac:dyDescent="0.2">
      <c r="A2314" t="s">
        <v>6781</v>
      </c>
      <c r="B2314">
        <v>44001</v>
      </c>
      <c r="C2314">
        <v>50</v>
      </c>
      <c r="D2314" t="str">
        <f t="shared" si="120"/>
        <v>05000US44001</v>
      </c>
      <c r="E2314" t="s">
        <v>2335</v>
      </c>
      <c r="F2314" t="str">
        <f t="shared" si="121"/>
        <v>Bristol</v>
      </c>
      <c r="G2314" t="str">
        <f t="shared" si="122"/>
        <v>Rhode Island</v>
      </c>
      <c r="H2314">
        <v>49875</v>
      </c>
      <c r="I2314">
        <v>49875</v>
      </c>
      <c r="J2314">
        <v>49864</v>
      </c>
      <c r="K2314">
        <v>49282</v>
      </c>
      <c r="L2314">
        <v>49264</v>
      </c>
      <c r="M2314">
        <v>49350</v>
      </c>
      <c r="N2314">
        <v>49192</v>
      </c>
      <c r="O2314">
        <v>49265</v>
      </c>
      <c r="P2314" s="2">
        <v>49067</v>
      </c>
      <c r="Q2314" s="10" t="s">
        <v>3226</v>
      </c>
      <c r="R2314"/>
      <c r="S2314" s="2"/>
      <c r="T2314" s="2"/>
    </row>
    <row r="2315" spans="1:20" x14ac:dyDescent="0.2">
      <c r="A2315" t="s">
        <v>6782</v>
      </c>
      <c r="B2315">
        <v>44003</v>
      </c>
      <c r="C2315">
        <v>50</v>
      </c>
      <c r="D2315" t="str">
        <f t="shared" si="120"/>
        <v>05000US44003</v>
      </c>
      <c r="E2315" t="s">
        <v>2336</v>
      </c>
      <c r="F2315" t="str">
        <f t="shared" si="121"/>
        <v>Kent</v>
      </c>
      <c r="G2315" t="str">
        <f t="shared" si="122"/>
        <v>Rhode Island</v>
      </c>
      <c r="H2315">
        <v>166158</v>
      </c>
      <c r="I2315">
        <v>166158</v>
      </c>
      <c r="J2315">
        <v>166039</v>
      </c>
      <c r="K2315">
        <v>165587</v>
      </c>
      <c r="L2315">
        <v>165134</v>
      </c>
      <c r="M2315">
        <v>165043</v>
      </c>
      <c r="N2315">
        <v>165019</v>
      </c>
      <c r="O2315">
        <v>164618</v>
      </c>
      <c r="P2315" s="2">
        <v>164614</v>
      </c>
      <c r="Q2315" s="10" t="s">
        <v>3231</v>
      </c>
      <c r="S2315" s="3"/>
      <c r="T2315" s="2"/>
    </row>
    <row r="2316" spans="1:20" x14ac:dyDescent="0.2">
      <c r="A2316" t="s">
        <v>6783</v>
      </c>
      <c r="B2316">
        <v>44005</v>
      </c>
      <c r="C2316">
        <v>50</v>
      </c>
      <c r="D2316" t="str">
        <f t="shared" si="120"/>
        <v>05000US44005</v>
      </c>
      <c r="E2316" t="s">
        <v>2337</v>
      </c>
      <c r="F2316" t="str">
        <f t="shared" si="121"/>
        <v>Newport</v>
      </c>
      <c r="G2316" t="str">
        <f t="shared" si="122"/>
        <v>Rhode Island</v>
      </c>
      <c r="H2316">
        <v>82888</v>
      </c>
      <c r="I2316">
        <v>83141</v>
      </c>
      <c r="J2316">
        <v>83148</v>
      </c>
      <c r="K2316">
        <v>83004</v>
      </c>
      <c r="L2316">
        <v>82948</v>
      </c>
      <c r="M2316">
        <v>82516</v>
      </c>
      <c r="N2316">
        <v>82404</v>
      </c>
      <c r="O2316">
        <v>82916</v>
      </c>
      <c r="P2316" s="2">
        <v>82784</v>
      </c>
      <c r="Q2316" s="10" t="s">
        <v>3231</v>
      </c>
      <c r="S2316" s="2"/>
    </row>
    <row r="2317" spans="1:20" x14ac:dyDescent="0.2">
      <c r="A2317" t="s">
        <v>6784</v>
      </c>
      <c r="B2317">
        <v>44007</v>
      </c>
      <c r="C2317">
        <v>50</v>
      </c>
      <c r="D2317" t="str">
        <f t="shared" si="120"/>
        <v>05000US44007</v>
      </c>
      <c r="E2317" t="s">
        <v>2338</v>
      </c>
      <c r="F2317" t="str">
        <f t="shared" si="121"/>
        <v>Providence</v>
      </c>
      <c r="G2317" t="str">
        <f t="shared" si="122"/>
        <v>Rhode Island</v>
      </c>
      <c r="H2317">
        <v>626667</v>
      </c>
      <c r="I2317">
        <v>626672</v>
      </c>
      <c r="J2317">
        <v>627199</v>
      </c>
      <c r="K2317">
        <v>628087</v>
      </c>
      <c r="L2317">
        <v>629364</v>
      </c>
      <c r="M2317">
        <v>629731</v>
      </c>
      <c r="N2317">
        <v>631464</v>
      </c>
      <c r="O2317">
        <v>632488</v>
      </c>
      <c r="P2317" s="2">
        <v>633673</v>
      </c>
      <c r="Q2317" s="10" t="s">
        <v>3231</v>
      </c>
      <c r="S2317" s="2"/>
    </row>
    <row r="2318" spans="1:20" x14ac:dyDescent="0.2">
      <c r="A2318" t="s">
        <v>6785</v>
      </c>
      <c r="B2318">
        <v>44009</v>
      </c>
      <c r="C2318">
        <v>50</v>
      </c>
      <c r="D2318" t="str">
        <f t="shared" si="120"/>
        <v>05000US44009</v>
      </c>
      <c r="E2318" t="s">
        <v>2339</v>
      </c>
      <c r="F2318" t="str">
        <f t="shared" si="121"/>
        <v>Washington</v>
      </c>
      <c r="G2318" t="str">
        <f t="shared" si="122"/>
        <v>Rhode Island</v>
      </c>
      <c r="H2318">
        <v>126979</v>
      </c>
      <c r="I2318">
        <v>127094</v>
      </c>
      <c r="J2318">
        <v>127087</v>
      </c>
      <c r="K2318">
        <v>126491</v>
      </c>
      <c r="L2318">
        <v>126191</v>
      </c>
      <c r="M2318">
        <v>126393</v>
      </c>
      <c r="N2318">
        <v>126401</v>
      </c>
      <c r="O2318">
        <v>126320</v>
      </c>
      <c r="P2318" s="2">
        <v>126288</v>
      </c>
      <c r="Q2318" s="10" t="s">
        <v>3231</v>
      </c>
      <c r="S2318" s="2"/>
    </row>
    <row r="2319" spans="1:20" x14ac:dyDescent="0.2">
      <c r="A2319" t="s">
        <v>6786</v>
      </c>
      <c r="B2319">
        <v>45001</v>
      </c>
      <c r="C2319">
        <v>50</v>
      </c>
      <c r="D2319" t="str">
        <f t="shared" si="120"/>
        <v>05000US45001</v>
      </c>
      <c r="E2319" t="s">
        <v>2340</v>
      </c>
      <c r="F2319" t="str">
        <f t="shared" si="121"/>
        <v>Abbeville</v>
      </c>
      <c r="G2319" t="str">
        <f t="shared" si="122"/>
        <v>South Carolina</v>
      </c>
      <c r="H2319">
        <v>25417</v>
      </c>
      <c r="I2319">
        <v>25416</v>
      </c>
      <c r="J2319">
        <v>25339</v>
      </c>
      <c r="K2319">
        <v>25104</v>
      </c>
      <c r="L2319">
        <v>25054</v>
      </c>
      <c r="M2319">
        <v>24964</v>
      </c>
      <c r="N2319">
        <v>24892</v>
      </c>
      <c r="O2319">
        <v>24971</v>
      </c>
      <c r="P2319" s="2">
        <v>24872</v>
      </c>
      <c r="Q2319" s="10" t="s">
        <v>3317</v>
      </c>
      <c r="S2319" s="2"/>
      <c r="T2319" s="2"/>
    </row>
    <row r="2320" spans="1:20" x14ac:dyDescent="0.2">
      <c r="A2320" t="s">
        <v>6787</v>
      </c>
      <c r="B2320">
        <v>45003</v>
      </c>
      <c r="C2320">
        <v>50</v>
      </c>
      <c r="D2320" t="str">
        <f t="shared" si="120"/>
        <v>05000US45003</v>
      </c>
      <c r="E2320" t="s">
        <v>2341</v>
      </c>
      <c r="F2320" t="str">
        <f t="shared" si="121"/>
        <v>Aiken</v>
      </c>
      <c r="G2320" t="str">
        <f t="shared" si="122"/>
        <v>South Carolina</v>
      </c>
      <c r="H2320">
        <v>160099</v>
      </c>
      <c r="I2320">
        <v>160106</v>
      </c>
      <c r="J2320">
        <v>160554</v>
      </c>
      <c r="K2320">
        <v>161822</v>
      </c>
      <c r="L2320">
        <v>163284</v>
      </c>
      <c r="M2320">
        <v>164120</v>
      </c>
      <c r="N2320">
        <v>164758</v>
      </c>
      <c r="O2320">
        <v>166111</v>
      </c>
      <c r="P2320" s="2">
        <v>167458</v>
      </c>
      <c r="Q2320" s="10" t="s">
        <v>3317</v>
      </c>
      <c r="S2320" s="2"/>
      <c r="T2320" s="2"/>
    </row>
    <row r="2321" spans="1:17" x14ac:dyDescent="0.2">
      <c r="A2321" t="s">
        <v>6788</v>
      </c>
      <c r="B2321">
        <v>45005</v>
      </c>
      <c r="C2321">
        <v>50</v>
      </c>
      <c r="D2321" t="str">
        <f t="shared" si="120"/>
        <v>05000US45005</v>
      </c>
      <c r="E2321" t="s">
        <v>2342</v>
      </c>
      <c r="F2321" t="str">
        <f t="shared" si="121"/>
        <v>Allendale</v>
      </c>
      <c r="G2321" t="str">
        <f t="shared" si="122"/>
        <v>South Carolina</v>
      </c>
      <c r="H2321">
        <v>10419</v>
      </c>
      <c r="I2321">
        <v>10419</v>
      </c>
      <c r="J2321">
        <v>10344</v>
      </c>
      <c r="K2321">
        <v>10247</v>
      </c>
      <c r="L2321">
        <v>9988</v>
      </c>
      <c r="M2321">
        <v>9805</v>
      </c>
      <c r="N2321">
        <v>9689</v>
      </c>
      <c r="O2321">
        <v>9420</v>
      </c>
      <c r="P2321" s="2">
        <v>9045</v>
      </c>
      <c r="Q2321" s="10" t="s">
        <v>3317</v>
      </c>
    </row>
    <row r="2322" spans="1:17" x14ac:dyDescent="0.2">
      <c r="A2322" t="s">
        <v>6789</v>
      </c>
      <c r="B2322">
        <v>45007</v>
      </c>
      <c r="C2322">
        <v>50</v>
      </c>
      <c r="D2322" t="str">
        <f t="shared" si="120"/>
        <v>05000US45007</v>
      </c>
      <c r="E2322" t="s">
        <v>2343</v>
      </c>
      <c r="F2322" t="str">
        <f t="shared" si="121"/>
        <v>Anderson</v>
      </c>
      <c r="G2322" t="str">
        <f t="shared" si="122"/>
        <v>South Carolina</v>
      </c>
      <c r="H2322">
        <v>187126</v>
      </c>
      <c r="I2322">
        <v>187123</v>
      </c>
      <c r="J2322">
        <v>187265</v>
      </c>
      <c r="K2322">
        <v>188537</v>
      </c>
      <c r="L2322">
        <v>189328</v>
      </c>
      <c r="M2322">
        <v>190591</v>
      </c>
      <c r="N2322">
        <v>192524</v>
      </c>
      <c r="O2322">
        <v>194532</v>
      </c>
      <c r="P2322" s="2">
        <v>196569</v>
      </c>
      <c r="Q2322" s="10" t="s">
        <v>3317</v>
      </c>
    </row>
    <row r="2323" spans="1:17" x14ac:dyDescent="0.2">
      <c r="A2323" t="s">
        <v>6790</v>
      </c>
      <c r="B2323">
        <v>45009</v>
      </c>
      <c r="C2323">
        <v>50</v>
      </c>
      <c r="D2323" t="str">
        <f t="shared" si="120"/>
        <v>05000US45009</v>
      </c>
      <c r="E2323" t="s">
        <v>2344</v>
      </c>
      <c r="F2323" t="str">
        <f t="shared" si="121"/>
        <v>Bamberg</v>
      </c>
      <c r="G2323" t="str">
        <f t="shared" si="122"/>
        <v>South Carolina</v>
      </c>
      <c r="H2323">
        <v>15987</v>
      </c>
      <c r="I2323">
        <v>15987</v>
      </c>
      <c r="J2323">
        <v>15971</v>
      </c>
      <c r="K2323">
        <v>15826</v>
      </c>
      <c r="L2323">
        <v>15708</v>
      </c>
      <c r="M2323">
        <v>15392</v>
      </c>
      <c r="N2323">
        <v>15120</v>
      </c>
      <c r="O2323">
        <v>14631</v>
      </c>
      <c r="P2323" s="2">
        <v>14434</v>
      </c>
      <c r="Q2323" s="10" t="s">
        <v>3317</v>
      </c>
    </row>
    <row r="2324" spans="1:17" x14ac:dyDescent="0.2">
      <c r="A2324" t="s">
        <v>6791</v>
      </c>
      <c r="B2324">
        <v>45011</v>
      </c>
      <c r="C2324">
        <v>50</v>
      </c>
      <c r="D2324" t="str">
        <f t="shared" si="120"/>
        <v>05000US45011</v>
      </c>
      <c r="E2324" t="s">
        <v>2345</v>
      </c>
      <c r="F2324" t="str">
        <f t="shared" si="121"/>
        <v>Barnwell</v>
      </c>
      <c r="G2324" t="str">
        <f t="shared" si="122"/>
        <v>South Carolina</v>
      </c>
      <c r="H2324">
        <v>22621</v>
      </c>
      <c r="I2324">
        <v>22621</v>
      </c>
      <c r="J2324">
        <v>22610</v>
      </c>
      <c r="K2324">
        <v>22412</v>
      </c>
      <c r="L2324">
        <v>22295</v>
      </c>
      <c r="M2324">
        <v>22144</v>
      </c>
      <c r="N2324">
        <v>21959</v>
      </c>
      <c r="O2324">
        <v>21706</v>
      </c>
      <c r="P2324" s="2">
        <v>21483</v>
      </c>
      <c r="Q2324" s="10" t="s">
        <v>3317</v>
      </c>
    </row>
    <row r="2325" spans="1:17" x14ac:dyDescent="0.2">
      <c r="A2325" t="s">
        <v>6792</v>
      </c>
      <c r="B2325">
        <v>45013</v>
      </c>
      <c r="C2325">
        <v>50</v>
      </c>
      <c r="D2325" t="str">
        <f t="shared" si="120"/>
        <v>05000US45013</v>
      </c>
      <c r="E2325" t="s">
        <v>2346</v>
      </c>
      <c r="F2325" t="str">
        <f t="shared" si="121"/>
        <v>Beaufort</v>
      </c>
      <c r="G2325" t="str">
        <f t="shared" si="122"/>
        <v>South Carolina</v>
      </c>
      <c r="H2325">
        <v>162233</v>
      </c>
      <c r="I2325">
        <v>162233</v>
      </c>
      <c r="J2325">
        <v>162924</v>
      </c>
      <c r="K2325">
        <v>163958</v>
      </c>
      <c r="L2325">
        <v>167460</v>
      </c>
      <c r="M2325">
        <v>171010</v>
      </c>
      <c r="N2325">
        <v>175178</v>
      </c>
      <c r="O2325">
        <v>179782</v>
      </c>
      <c r="P2325" s="2">
        <v>183149</v>
      </c>
      <c r="Q2325" s="10" t="s">
        <v>3317</v>
      </c>
    </row>
    <row r="2326" spans="1:17" x14ac:dyDescent="0.2">
      <c r="A2326" t="s">
        <v>6793</v>
      </c>
      <c r="B2326">
        <v>45015</v>
      </c>
      <c r="C2326">
        <v>50</v>
      </c>
      <c r="D2326" t="str">
        <f t="shared" si="120"/>
        <v>05000US45015</v>
      </c>
      <c r="E2326" t="s">
        <v>2347</v>
      </c>
      <c r="F2326" t="str">
        <f t="shared" si="121"/>
        <v>Berkeley</v>
      </c>
      <c r="G2326" t="str">
        <f t="shared" si="122"/>
        <v>South Carolina</v>
      </c>
      <c r="H2326">
        <v>177843</v>
      </c>
      <c r="I2326">
        <v>177867</v>
      </c>
      <c r="J2326">
        <v>178941</v>
      </c>
      <c r="K2326">
        <v>183701</v>
      </c>
      <c r="L2326">
        <v>189560</v>
      </c>
      <c r="M2326">
        <v>193925</v>
      </c>
      <c r="N2326">
        <v>198248</v>
      </c>
      <c r="O2326">
        <v>202776</v>
      </c>
      <c r="P2326" s="2">
        <v>210898</v>
      </c>
      <c r="Q2326" s="10" t="s">
        <v>3317</v>
      </c>
    </row>
    <row r="2327" spans="1:17" x14ac:dyDescent="0.2">
      <c r="A2327" t="s">
        <v>6794</v>
      </c>
      <c r="B2327">
        <v>45017</v>
      </c>
      <c r="C2327">
        <v>50</v>
      </c>
      <c r="D2327" t="str">
        <f t="shared" si="120"/>
        <v>05000US45017</v>
      </c>
      <c r="E2327" t="s">
        <v>2348</v>
      </c>
      <c r="F2327" t="str">
        <f t="shared" si="121"/>
        <v>Calhoun</v>
      </c>
      <c r="G2327" t="str">
        <f t="shared" si="122"/>
        <v>South Carolina</v>
      </c>
      <c r="H2327">
        <v>15175</v>
      </c>
      <c r="I2327">
        <v>15176</v>
      </c>
      <c r="J2327">
        <v>15107</v>
      </c>
      <c r="K2327">
        <v>15166</v>
      </c>
      <c r="L2327">
        <v>14915</v>
      </c>
      <c r="M2327">
        <v>15053</v>
      </c>
      <c r="N2327">
        <v>14862</v>
      </c>
      <c r="O2327">
        <v>14802</v>
      </c>
      <c r="P2327" s="2">
        <v>14796</v>
      </c>
      <c r="Q2327" s="10" t="s">
        <v>3317</v>
      </c>
    </row>
    <row r="2328" spans="1:17" x14ac:dyDescent="0.2">
      <c r="A2328" t="s">
        <v>6795</v>
      </c>
      <c r="B2328">
        <v>45019</v>
      </c>
      <c r="C2328">
        <v>50</v>
      </c>
      <c r="D2328" t="str">
        <f t="shared" si="120"/>
        <v>05000US45019</v>
      </c>
      <c r="E2328" t="s">
        <v>2349</v>
      </c>
      <c r="F2328" t="str">
        <f t="shared" si="121"/>
        <v>Charleston</v>
      </c>
      <c r="G2328" t="str">
        <f t="shared" si="122"/>
        <v>South Carolina</v>
      </c>
      <c r="H2328">
        <v>350209</v>
      </c>
      <c r="I2328">
        <v>350196</v>
      </c>
      <c r="J2328">
        <v>351055</v>
      </c>
      <c r="K2328">
        <v>357545</v>
      </c>
      <c r="L2328">
        <v>365097</v>
      </c>
      <c r="M2328">
        <v>372214</v>
      </c>
      <c r="N2328">
        <v>380280</v>
      </c>
      <c r="O2328">
        <v>389291</v>
      </c>
      <c r="P2328" s="2">
        <v>396484</v>
      </c>
      <c r="Q2328" s="10" t="s">
        <v>3317</v>
      </c>
    </row>
    <row r="2329" spans="1:17" x14ac:dyDescent="0.2">
      <c r="A2329" t="s">
        <v>6796</v>
      </c>
      <c r="B2329">
        <v>45021</v>
      </c>
      <c r="C2329">
        <v>50</v>
      </c>
      <c r="D2329" t="str">
        <f t="shared" si="120"/>
        <v>05000US45021</v>
      </c>
      <c r="E2329" t="s">
        <v>2350</v>
      </c>
      <c r="F2329" t="str">
        <f t="shared" si="121"/>
        <v>Cherokee</v>
      </c>
      <c r="G2329" t="str">
        <f t="shared" si="122"/>
        <v>South Carolina</v>
      </c>
      <c r="H2329">
        <v>55342</v>
      </c>
      <c r="I2329">
        <v>55471</v>
      </c>
      <c r="J2329">
        <v>55532</v>
      </c>
      <c r="K2329">
        <v>55716</v>
      </c>
      <c r="L2329">
        <v>55860</v>
      </c>
      <c r="M2329">
        <v>56055</v>
      </c>
      <c r="N2329">
        <v>56314</v>
      </c>
      <c r="O2329">
        <v>56493</v>
      </c>
      <c r="P2329" s="2">
        <v>56646</v>
      </c>
      <c r="Q2329" s="10" t="s">
        <v>3317</v>
      </c>
    </row>
    <row r="2330" spans="1:17" x14ac:dyDescent="0.2">
      <c r="A2330" t="s">
        <v>6797</v>
      </c>
      <c r="B2330">
        <v>45023</v>
      </c>
      <c r="C2330">
        <v>50</v>
      </c>
      <c r="D2330" t="str">
        <f t="shared" si="120"/>
        <v>05000US45023</v>
      </c>
      <c r="E2330" t="s">
        <v>2351</v>
      </c>
      <c r="F2330" t="str">
        <f t="shared" si="121"/>
        <v>Chester</v>
      </c>
      <c r="G2330" t="str">
        <f t="shared" si="122"/>
        <v>South Carolina</v>
      </c>
      <c r="H2330">
        <v>33140</v>
      </c>
      <c r="I2330">
        <v>33140</v>
      </c>
      <c r="J2330">
        <v>33123</v>
      </c>
      <c r="K2330">
        <v>32840</v>
      </c>
      <c r="L2330">
        <v>32659</v>
      </c>
      <c r="M2330">
        <v>32671</v>
      </c>
      <c r="N2330">
        <v>32379</v>
      </c>
      <c r="O2330">
        <v>32285</v>
      </c>
      <c r="P2330" s="2">
        <v>32181</v>
      </c>
      <c r="Q2330" s="10" t="s">
        <v>3317</v>
      </c>
    </row>
    <row r="2331" spans="1:17" x14ac:dyDescent="0.2">
      <c r="A2331" t="s">
        <v>6798</v>
      </c>
      <c r="B2331">
        <v>45025</v>
      </c>
      <c r="C2331">
        <v>50</v>
      </c>
      <c r="D2331" t="str">
        <f t="shared" si="120"/>
        <v>05000US45025</v>
      </c>
      <c r="E2331" t="s">
        <v>2352</v>
      </c>
      <c r="F2331" t="str">
        <f t="shared" si="121"/>
        <v>Chesterfield</v>
      </c>
      <c r="G2331" t="str">
        <f t="shared" si="122"/>
        <v>South Carolina</v>
      </c>
      <c r="H2331">
        <v>46734</v>
      </c>
      <c r="I2331">
        <v>46737</v>
      </c>
      <c r="J2331">
        <v>46619</v>
      </c>
      <c r="K2331">
        <v>46594</v>
      </c>
      <c r="L2331">
        <v>46096</v>
      </c>
      <c r="M2331">
        <v>46147</v>
      </c>
      <c r="N2331">
        <v>46124</v>
      </c>
      <c r="O2331">
        <v>46036</v>
      </c>
      <c r="P2331" s="2">
        <v>46013</v>
      </c>
      <c r="Q2331" s="10" t="s">
        <v>3314</v>
      </c>
    </row>
    <row r="2332" spans="1:17" x14ac:dyDescent="0.2">
      <c r="A2332" t="s">
        <v>6799</v>
      </c>
      <c r="B2332">
        <v>45027</v>
      </c>
      <c r="C2332">
        <v>50</v>
      </c>
      <c r="D2332" t="str">
        <f t="shared" si="120"/>
        <v>05000US45027</v>
      </c>
      <c r="E2332" t="s">
        <v>2353</v>
      </c>
      <c r="F2332" t="str">
        <f t="shared" si="121"/>
        <v>Clarendon</v>
      </c>
      <c r="G2332" t="str">
        <f t="shared" si="122"/>
        <v>South Carolina</v>
      </c>
      <c r="H2332">
        <v>34971</v>
      </c>
      <c r="I2332">
        <v>34966</v>
      </c>
      <c r="J2332">
        <v>34944</v>
      </c>
      <c r="K2332">
        <v>34657</v>
      </c>
      <c r="L2332">
        <v>34265</v>
      </c>
      <c r="M2332">
        <v>34180</v>
      </c>
      <c r="N2332">
        <v>34082</v>
      </c>
      <c r="O2332">
        <v>33803</v>
      </c>
      <c r="P2332" s="2">
        <v>33951</v>
      </c>
      <c r="Q2332" s="1" t="s">
        <v>3317</v>
      </c>
    </row>
    <row r="2333" spans="1:17" x14ac:dyDescent="0.2">
      <c r="A2333" t="s">
        <v>6800</v>
      </c>
      <c r="B2333">
        <v>45029</v>
      </c>
      <c r="C2333">
        <v>50</v>
      </c>
      <c r="D2333" t="str">
        <f t="shared" si="120"/>
        <v>05000US45029</v>
      </c>
      <c r="E2333" t="s">
        <v>2354</v>
      </c>
      <c r="F2333" t="str">
        <f t="shared" si="121"/>
        <v>Colleton</v>
      </c>
      <c r="G2333" t="str">
        <f t="shared" si="122"/>
        <v>South Carolina</v>
      </c>
      <c r="H2333">
        <v>38892</v>
      </c>
      <c r="I2333">
        <v>38892</v>
      </c>
      <c r="J2333">
        <v>38909</v>
      </c>
      <c r="K2333">
        <v>38482</v>
      </c>
      <c r="L2333">
        <v>38224</v>
      </c>
      <c r="M2333">
        <v>37781</v>
      </c>
      <c r="N2333">
        <v>37754</v>
      </c>
      <c r="O2333">
        <v>37740</v>
      </c>
      <c r="P2333" s="2">
        <v>37923</v>
      </c>
      <c r="Q2333" s="1" t="s">
        <v>3317</v>
      </c>
    </row>
    <row r="2334" spans="1:17" x14ac:dyDescent="0.2">
      <c r="A2334" t="s">
        <v>6801</v>
      </c>
      <c r="B2334">
        <v>45031</v>
      </c>
      <c r="C2334">
        <v>50</v>
      </c>
      <c r="D2334" t="str">
        <f t="shared" si="120"/>
        <v>05000US45031</v>
      </c>
      <c r="E2334" t="s">
        <v>2355</v>
      </c>
      <c r="F2334" t="str">
        <f t="shared" si="121"/>
        <v>Darlington</v>
      </c>
      <c r="G2334" t="str">
        <f t="shared" si="122"/>
        <v>South Carolina</v>
      </c>
      <c r="H2334">
        <v>68681</v>
      </c>
      <c r="I2334">
        <v>68692</v>
      </c>
      <c r="J2334">
        <v>68612</v>
      </c>
      <c r="K2334">
        <v>68246</v>
      </c>
      <c r="L2334">
        <v>68123</v>
      </c>
      <c r="M2334">
        <v>67855</v>
      </c>
      <c r="N2334">
        <v>67697</v>
      </c>
      <c r="O2334">
        <v>67534</v>
      </c>
      <c r="P2334" s="2">
        <v>67234</v>
      </c>
      <c r="Q2334" s="10" t="s">
        <v>3314</v>
      </c>
    </row>
    <row r="2335" spans="1:17" x14ac:dyDescent="0.2">
      <c r="A2335" t="s">
        <v>6802</v>
      </c>
      <c r="B2335">
        <v>45033</v>
      </c>
      <c r="C2335">
        <v>50</v>
      </c>
      <c r="D2335" t="str">
        <f t="shared" si="120"/>
        <v>05000US45033</v>
      </c>
      <c r="E2335" t="s">
        <v>2356</v>
      </c>
      <c r="F2335" t="str">
        <f t="shared" si="121"/>
        <v>Dillon</v>
      </c>
      <c r="G2335" t="str">
        <f t="shared" si="122"/>
        <v>South Carolina</v>
      </c>
      <c r="H2335">
        <v>32062</v>
      </c>
      <c r="I2335">
        <v>32062</v>
      </c>
      <c r="J2335">
        <v>32101</v>
      </c>
      <c r="K2335">
        <v>31776</v>
      </c>
      <c r="L2335">
        <v>31534</v>
      </c>
      <c r="M2335">
        <v>31416</v>
      </c>
      <c r="N2335">
        <v>31323</v>
      </c>
      <c r="O2335">
        <v>31235</v>
      </c>
      <c r="P2335" s="2">
        <v>30858</v>
      </c>
      <c r="Q2335" s="10" t="s">
        <v>3314</v>
      </c>
    </row>
    <row r="2336" spans="1:17" x14ac:dyDescent="0.2">
      <c r="A2336" t="s">
        <v>6803</v>
      </c>
      <c r="B2336">
        <v>45035</v>
      </c>
      <c r="C2336">
        <v>50</v>
      </c>
      <c r="D2336" t="str">
        <f t="shared" si="120"/>
        <v>05000US45035</v>
      </c>
      <c r="E2336" t="s">
        <v>2357</v>
      </c>
      <c r="F2336" t="str">
        <f t="shared" si="121"/>
        <v>Dorchester</v>
      </c>
      <c r="G2336" t="str">
        <f t="shared" si="122"/>
        <v>South Carolina</v>
      </c>
      <c r="H2336">
        <v>136555</v>
      </c>
      <c r="I2336">
        <v>136581</v>
      </c>
      <c r="J2336">
        <v>137505</v>
      </c>
      <c r="K2336">
        <v>140072</v>
      </c>
      <c r="L2336">
        <v>142466</v>
      </c>
      <c r="M2336">
        <v>145310</v>
      </c>
      <c r="N2336">
        <v>148499</v>
      </c>
      <c r="O2336">
        <v>152536</v>
      </c>
      <c r="P2336" s="2">
        <v>153773</v>
      </c>
      <c r="Q2336" s="1" t="s">
        <v>3317</v>
      </c>
    </row>
    <row r="2337" spans="1:17" x14ac:dyDescent="0.2">
      <c r="A2337" t="s">
        <v>6804</v>
      </c>
      <c r="B2337">
        <v>45037</v>
      </c>
      <c r="C2337">
        <v>50</v>
      </c>
      <c r="D2337" t="str">
        <f t="shared" si="120"/>
        <v>05000US45037</v>
      </c>
      <c r="E2337" t="s">
        <v>2358</v>
      </c>
      <c r="F2337" t="str">
        <f t="shared" si="121"/>
        <v>Edgefield</v>
      </c>
      <c r="G2337" t="str">
        <f t="shared" si="122"/>
        <v>South Carolina</v>
      </c>
      <c r="H2337">
        <v>26985</v>
      </c>
      <c r="I2337">
        <v>26978</v>
      </c>
      <c r="J2337">
        <v>26958</v>
      </c>
      <c r="K2337">
        <v>26744</v>
      </c>
      <c r="L2337">
        <v>26342</v>
      </c>
      <c r="M2337">
        <v>26287</v>
      </c>
      <c r="N2337">
        <v>26450</v>
      </c>
      <c r="O2337">
        <v>26503</v>
      </c>
      <c r="P2337" s="2">
        <v>26358</v>
      </c>
      <c r="Q2337" s="1" t="s">
        <v>3317</v>
      </c>
    </row>
    <row r="2338" spans="1:17" x14ac:dyDescent="0.2">
      <c r="A2338" t="s">
        <v>6805</v>
      </c>
      <c r="B2338">
        <v>45039</v>
      </c>
      <c r="C2338">
        <v>50</v>
      </c>
      <c r="D2338" t="str">
        <f t="shared" si="120"/>
        <v>05000US45039</v>
      </c>
      <c r="E2338" t="s">
        <v>2359</v>
      </c>
      <c r="F2338" t="str">
        <f t="shared" si="121"/>
        <v>Fairfield</v>
      </c>
      <c r="G2338" t="str">
        <f t="shared" si="122"/>
        <v>South Carolina</v>
      </c>
      <c r="H2338">
        <v>23956</v>
      </c>
      <c r="I2338">
        <v>23956</v>
      </c>
      <c r="J2338">
        <v>23841</v>
      </c>
      <c r="K2338">
        <v>23584</v>
      </c>
      <c r="L2338">
        <v>23393</v>
      </c>
      <c r="M2338">
        <v>23183</v>
      </c>
      <c r="N2338">
        <v>23018</v>
      </c>
      <c r="O2338">
        <v>22880</v>
      </c>
      <c r="P2338" s="2">
        <v>22653</v>
      </c>
      <c r="Q2338" s="1" t="s">
        <v>3317</v>
      </c>
    </row>
    <row r="2339" spans="1:17" x14ac:dyDescent="0.2">
      <c r="A2339" t="s">
        <v>6806</v>
      </c>
      <c r="B2339">
        <v>45041</v>
      </c>
      <c r="C2339">
        <v>50</v>
      </c>
      <c r="D2339" t="str">
        <f t="shared" si="120"/>
        <v>05000US45041</v>
      </c>
      <c r="E2339" t="s">
        <v>2360</v>
      </c>
      <c r="F2339" t="str">
        <f t="shared" si="121"/>
        <v>Florence</v>
      </c>
      <c r="G2339" t="str">
        <f t="shared" si="122"/>
        <v>South Carolina</v>
      </c>
      <c r="H2339">
        <v>136885</v>
      </c>
      <c r="I2339">
        <v>136879</v>
      </c>
      <c r="J2339">
        <v>137068</v>
      </c>
      <c r="K2339">
        <v>137490</v>
      </c>
      <c r="L2339">
        <v>138030</v>
      </c>
      <c r="M2339">
        <v>138291</v>
      </c>
      <c r="N2339">
        <v>139005</v>
      </c>
      <c r="O2339">
        <v>138807</v>
      </c>
      <c r="P2339" s="2">
        <v>138742</v>
      </c>
      <c r="Q2339" s="1" t="s">
        <v>3317</v>
      </c>
    </row>
    <row r="2340" spans="1:17" x14ac:dyDescent="0.2">
      <c r="A2340" t="s">
        <v>6807</v>
      </c>
      <c r="B2340">
        <v>45043</v>
      </c>
      <c r="C2340">
        <v>50</v>
      </c>
      <c r="D2340" t="str">
        <f t="shared" si="120"/>
        <v>05000US45043</v>
      </c>
      <c r="E2340" t="s">
        <v>2361</v>
      </c>
      <c r="F2340" t="str">
        <f t="shared" si="121"/>
        <v>Georgetown</v>
      </c>
      <c r="G2340" t="str">
        <f t="shared" si="122"/>
        <v>South Carolina</v>
      </c>
      <c r="H2340">
        <v>60158</v>
      </c>
      <c r="I2340">
        <v>60158</v>
      </c>
      <c r="J2340">
        <v>60135</v>
      </c>
      <c r="K2340">
        <v>60144</v>
      </c>
      <c r="L2340">
        <v>60232</v>
      </c>
      <c r="M2340">
        <v>60417</v>
      </c>
      <c r="N2340">
        <v>60729</v>
      </c>
      <c r="O2340">
        <v>61243</v>
      </c>
      <c r="P2340" s="2">
        <v>61399</v>
      </c>
      <c r="Q2340" s="1" t="s">
        <v>3317</v>
      </c>
    </row>
    <row r="2341" spans="1:17" x14ac:dyDescent="0.2">
      <c r="A2341" t="s">
        <v>6808</v>
      </c>
      <c r="B2341">
        <v>45045</v>
      </c>
      <c r="C2341">
        <v>50</v>
      </c>
      <c r="D2341" t="str">
        <f t="shared" si="120"/>
        <v>05000US45045</v>
      </c>
      <c r="E2341" t="s">
        <v>2362</v>
      </c>
      <c r="F2341" t="str">
        <f t="shared" si="121"/>
        <v>Greenville</v>
      </c>
      <c r="G2341" t="str">
        <f t="shared" si="122"/>
        <v>South Carolina</v>
      </c>
      <c r="H2341">
        <v>451225</v>
      </c>
      <c r="I2341">
        <v>451221</v>
      </c>
      <c r="J2341">
        <v>452803</v>
      </c>
      <c r="K2341">
        <v>459101</v>
      </c>
      <c r="L2341">
        <v>466431</v>
      </c>
      <c r="M2341">
        <v>473442</v>
      </c>
      <c r="N2341">
        <v>481657</v>
      </c>
      <c r="O2341">
        <v>490661</v>
      </c>
      <c r="P2341" s="2">
        <v>498766</v>
      </c>
      <c r="Q2341" s="1" t="s">
        <v>3317</v>
      </c>
    </row>
    <row r="2342" spans="1:17" x14ac:dyDescent="0.2">
      <c r="A2342" t="s">
        <v>6809</v>
      </c>
      <c r="B2342">
        <v>45047</v>
      </c>
      <c r="C2342">
        <v>50</v>
      </c>
      <c r="D2342" t="str">
        <f t="shared" si="120"/>
        <v>05000US45047</v>
      </c>
      <c r="E2342" t="s">
        <v>2363</v>
      </c>
      <c r="F2342" t="str">
        <f t="shared" si="121"/>
        <v>Greenwood</v>
      </c>
      <c r="G2342" t="str">
        <f t="shared" si="122"/>
        <v>South Carolina</v>
      </c>
      <c r="H2342">
        <v>69661</v>
      </c>
      <c r="I2342">
        <v>69661</v>
      </c>
      <c r="J2342">
        <v>69732</v>
      </c>
      <c r="K2342">
        <v>69805</v>
      </c>
      <c r="L2342">
        <v>69913</v>
      </c>
      <c r="M2342">
        <v>69807</v>
      </c>
      <c r="N2342">
        <v>69648</v>
      </c>
      <c r="O2342">
        <v>69902</v>
      </c>
      <c r="P2342" s="2">
        <v>70133</v>
      </c>
      <c r="Q2342" s="1" t="s">
        <v>3317</v>
      </c>
    </row>
    <row r="2343" spans="1:17" x14ac:dyDescent="0.2">
      <c r="A2343" t="s">
        <v>6810</v>
      </c>
      <c r="B2343">
        <v>45049</v>
      </c>
      <c r="C2343">
        <v>50</v>
      </c>
      <c r="D2343" t="str">
        <f t="shared" si="120"/>
        <v>05000US45049</v>
      </c>
      <c r="E2343" t="s">
        <v>2364</v>
      </c>
      <c r="F2343" t="str">
        <f t="shared" si="121"/>
        <v>Hampton</v>
      </c>
      <c r="G2343" t="str">
        <f t="shared" si="122"/>
        <v>South Carolina</v>
      </c>
      <c r="H2343">
        <v>21090</v>
      </c>
      <c r="I2343">
        <v>21090</v>
      </c>
      <c r="J2343">
        <v>21051</v>
      </c>
      <c r="K2343">
        <v>20775</v>
      </c>
      <c r="L2343">
        <v>20725</v>
      </c>
      <c r="M2343">
        <v>20378</v>
      </c>
      <c r="N2343">
        <v>20400</v>
      </c>
      <c r="O2343">
        <v>20056</v>
      </c>
      <c r="P2343" s="2">
        <v>19922</v>
      </c>
      <c r="Q2343" s="1" t="s">
        <v>3317</v>
      </c>
    </row>
    <row r="2344" spans="1:17" x14ac:dyDescent="0.2">
      <c r="A2344" t="s">
        <v>6811</v>
      </c>
      <c r="B2344">
        <v>45051</v>
      </c>
      <c r="C2344">
        <v>50</v>
      </c>
      <c r="D2344" t="str">
        <f t="shared" si="120"/>
        <v>05000US45051</v>
      </c>
      <c r="E2344" t="s">
        <v>2365</v>
      </c>
      <c r="F2344" t="str">
        <f t="shared" si="121"/>
        <v>Horry</v>
      </c>
      <c r="G2344" t="str">
        <f t="shared" si="122"/>
        <v>South Carolina</v>
      </c>
      <c r="H2344">
        <v>269291</v>
      </c>
      <c r="I2344">
        <v>269291</v>
      </c>
      <c r="J2344">
        <v>270519</v>
      </c>
      <c r="K2344">
        <v>275426</v>
      </c>
      <c r="L2344">
        <v>281772</v>
      </c>
      <c r="M2344">
        <v>289310</v>
      </c>
      <c r="N2344">
        <v>298795</v>
      </c>
      <c r="O2344">
        <v>309871</v>
      </c>
      <c r="P2344" s="2">
        <v>322342</v>
      </c>
      <c r="Q2344" s="10" t="s">
        <v>3314</v>
      </c>
    </row>
    <row r="2345" spans="1:17" x14ac:dyDescent="0.2">
      <c r="A2345" t="s">
        <v>6812</v>
      </c>
      <c r="B2345">
        <v>45053</v>
      </c>
      <c r="C2345">
        <v>50</v>
      </c>
      <c r="D2345" t="str">
        <f t="shared" si="120"/>
        <v>05000US45053</v>
      </c>
      <c r="E2345" t="s">
        <v>2366</v>
      </c>
      <c r="F2345" t="str">
        <f t="shared" si="121"/>
        <v>Jasper</v>
      </c>
      <c r="G2345" t="str">
        <f t="shared" si="122"/>
        <v>South Carolina</v>
      </c>
      <c r="H2345">
        <v>24777</v>
      </c>
      <c r="I2345">
        <v>24777</v>
      </c>
      <c r="J2345">
        <v>24922</v>
      </c>
      <c r="K2345">
        <v>25408</v>
      </c>
      <c r="L2345">
        <v>25952</v>
      </c>
      <c r="M2345">
        <v>26624</v>
      </c>
      <c r="N2345">
        <v>26998</v>
      </c>
      <c r="O2345">
        <v>27889</v>
      </c>
      <c r="P2345" s="2">
        <v>28465</v>
      </c>
      <c r="Q2345" s="1" t="s">
        <v>3317</v>
      </c>
    </row>
    <row r="2346" spans="1:17" x14ac:dyDescent="0.2">
      <c r="A2346" t="s">
        <v>6813</v>
      </c>
      <c r="B2346">
        <v>45055</v>
      </c>
      <c r="C2346">
        <v>50</v>
      </c>
      <c r="D2346" t="str">
        <f t="shared" si="120"/>
        <v>05000US45055</v>
      </c>
      <c r="E2346" t="s">
        <v>2367</v>
      </c>
      <c r="F2346" t="str">
        <f t="shared" si="121"/>
        <v>Kershaw</v>
      </c>
      <c r="G2346" t="str">
        <f t="shared" si="122"/>
        <v>South Carolina</v>
      </c>
      <c r="H2346">
        <v>61697</v>
      </c>
      <c r="I2346">
        <v>61570</v>
      </c>
      <c r="J2346">
        <v>61682</v>
      </c>
      <c r="K2346">
        <v>62029</v>
      </c>
      <c r="L2346">
        <v>62206</v>
      </c>
      <c r="M2346">
        <v>62526</v>
      </c>
      <c r="N2346">
        <v>63100</v>
      </c>
      <c r="O2346">
        <v>63521</v>
      </c>
      <c r="P2346" s="2">
        <v>64097</v>
      </c>
      <c r="Q2346" s="1" t="s">
        <v>3317</v>
      </c>
    </row>
    <row r="2347" spans="1:17" x14ac:dyDescent="0.2">
      <c r="A2347" t="s">
        <v>6814</v>
      </c>
      <c r="B2347">
        <v>45057</v>
      </c>
      <c r="C2347">
        <v>50</v>
      </c>
      <c r="D2347" t="str">
        <f t="shared" si="120"/>
        <v>05000US45057</v>
      </c>
      <c r="E2347" t="s">
        <v>2368</v>
      </c>
      <c r="F2347" t="str">
        <f t="shared" si="121"/>
        <v>Lancaster</v>
      </c>
      <c r="G2347" t="str">
        <f t="shared" si="122"/>
        <v>South Carolina</v>
      </c>
      <c r="H2347">
        <v>76652</v>
      </c>
      <c r="I2347">
        <v>76652</v>
      </c>
      <c r="J2347">
        <v>76956</v>
      </c>
      <c r="K2347">
        <v>77734</v>
      </c>
      <c r="L2347">
        <v>79184</v>
      </c>
      <c r="M2347">
        <v>80486</v>
      </c>
      <c r="N2347">
        <v>83232</v>
      </c>
      <c r="O2347">
        <v>86026</v>
      </c>
      <c r="P2347" s="2">
        <v>89594</v>
      </c>
      <c r="Q2347" s="10" t="s">
        <v>3314</v>
      </c>
    </row>
    <row r="2348" spans="1:17" x14ac:dyDescent="0.2">
      <c r="A2348" t="s">
        <v>6815</v>
      </c>
      <c r="B2348">
        <v>45059</v>
      </c>
      <c r="C2348">
        <v>50</v>
      </c>
      <c r="D2348" t="str">
        <f t="shared" si="120"/>
        <v>05000US45059</v>
      </c>
      <c r="E2348" t="s">
        <v>2369</v>
      </c>
      <c r="F2348" t="str">
        <f t="shared" si="121"/>
        <v>Laurens</v>
      </c>
      <c r="G2348" t="str">
        <f t="shared" si="122"/>
        <v>South Carolina</v>
      </c>
      <c r="H2348">
        <v>66537</v>
      </c>
      <c r="I2348">
        <v>66539</v>
      </c>
      <c r="J2348">
        <v>66516</v>
      </c>
      <c r="K2348">
        <v>66415</v>
      </c>
      <c r="L2348">
        <v>66243</v>
      </c>
      <c r="M2348">
        <v>66159</v>
      </c>
      <c r="N2348">
        <v>66487</v>
      </c>
      <c r="O2348">
        <v>66545</v>
      </c>
      <c r="P2348" s="2">
        <v>66777</v>
      </c>
      <c r="Q2348" s="1" t="s">
        <v>3317</v>
      </c>
    </row>
    <row r="2349" spans="1:17" x14ac:dyDescent="0.2">
      <c r="A2349" t="s">
        <v>6816</v>
      </c>
      <c r="B2349">
        <v>45061</v>
      </c>
      <c r="C2349">
        <v>50</v>
      </c>
      <c r="D2349" t="str">
        <f t="shared" si="120"/>
        <v>05000US45061</v>
      </c>
      <c r="E2349" t="s">
        <v>2370</v>
      </c>
      <c r="F2349" t="str">
        <f t="shared" si="121"/>
        <v>Lee</v>
      </c>
      <c r="G2349" t="str">
        <f t="shared" si="122"/>
        <v>South Carolina</v>
      </c>
      <c r="H2349">
        <v>19220</v>
      </c>
      <c r="I2349">
        <v>19222</v>
      </c>
      <c r="J2349">
        <v>19205</v>
      </c>
      <c r="K2349">
        <v>18917</v>
      </c>
      <c r="L2349">
        <v>18672</v>
      </c>
      <c r="M2349">
        <v>18413</v>
      </c>
      <c r="N2349">
        <v>18362</v>
      </c>
      <c r="O2349">
        <v>17865</v>
      </c>
      <c r="P2349" s="2">
        <v>17635</v>
      </c>
      <c r="Q2349" s="1" t="s">
        <v>3314</v>
      </c>
    </row>
    <row r="2350" spans="1:17" x14ac:dyDescent="0.2">
      <c r="A2350" t="s">
        <v>6817</v>
      </c>
      <c r="B2350">
        <v>45063</v>
      </c>
      <c r="C2350">
        <v>50</v>
      </c>
      <c r="D2350" t="str">
        <f t="shared" si="120"/>
        <v>05000US45063</v>
      </c>
      <c r="E2350" t="s">
        <v>2371</v>
      </c>
      <c r="F2350" t="str">
        <f t="shared" si="121"/>
        <v>Lexington</v>
      </c>
      <c r="G2350" t="str">
        <f t="shared" si="122"/>
        <v>South Carolina</v>
      </c>
      <c r="H2350">
        <v>262391</v>
      </c>
      <c r="I2350">
        <v>262396</v>
      </c>
      <c r="J2350">
        <v>263369</v>
      </c>
      <c r="K2350">
        <v>266417</v>
      </c>
      <c r="L2350">
        <v>269949</v>
      </c>
      <c r="M2350">
        <v>273373</v>
      </c>
      <c r="N2350">
        <v>277439</v>
      </c>
      <c r="O2350">
        <v>281555</v>
      </c>
      <c r="P2350" s="2">
        <v>286196</v>
      </c>
      <c r="Q2350" s="1" t="s">
        <v>3317</v>
      </c>
    </row>
    <row r="2351" spans="1:17" x14ac:dyDescent="0.2">
      <c r="A2351" t="s">
        <v>6818</v>
      </c>
      <c r="B2351">
        <v>45065</v>
      </c>
      <c r="C2351">
        <v>50</v>
      </c>
      <c r="D2351" t="str">
        <f t="shared" si="120"/>
        <v>05000US45065</v>
      </c>
      <c r="E2351" t="s">
        <v>2372</v>
      </c>
      <c r="F2351" t="str">
        <f t="shared" si="121"/>
        <v>McCormick</v>
      </c>
      <c r="G2351" t="str">
        <f t="shared" si="122"/>
        <v>South Carolina</v>
      </c>
      <c r="H2351">
        <v>10233</v>
      </c>
      <c r="I2351">
        <v>10233</v>
      </c>
      <c r="J2351">
        <v>10225</v>
      </c>
      <c r="K2351">
        <v>10050</v>
      </c>
      <c r="L2351">
        <v>9944</v>
      </c>
      <c r="M2351">
        <v>9913</v>
      </c>
      <c r="N2351">
        <v>9829</v>
      </c>
      <c r="O2351">
        <v>9702</v>
      </c>
      <c r="P2351" s="2">
        <v>9643</v>
      </c>
      <c r="Q2351" s="1" t="s">
        <v>3317</v>
      </c>
    </row>
    <row r="2352" spans="1:17" x14ac:dyDescent="0.2">
      <c r="A2352" t="s">
        <v>6819</v>
      </c>
      <c r="B2352">
        <v>45067</v>
      </c>
      <c r="C2352">
        <v>50</v>
      </c>
      <c r="D2352" t="str">
        <f t="shared" si="120"/>
        <v>05000US45067</v>
      </c>
      <c r="E2352" t="s">
        <v>2373</v>
      </c>
      <c r="F2352" t="str">
        <f t="shared" si="121"/>
        <v>Marion</v>
      </c>
      <c r="G2352" t="str">
        <f t="shared" si="122"/>
        <v>South Carolina</v>
      </c>
      <c r="H2352">
        <v>33062</v>
      </c>
      <c r="I2352">
        <v>33062</v>
      </c>
      <c r="J2352">
        <v>32957</v>
      </c>
      <c r="K2352">
        <v>32784</v>
      </c>
      <c r="L2352">
        <v>32425</v>
      </c>
      <c r="M2352">
        <v>32073</v>
      </c>
      <c r="N2352">
        <v>31921</v>
      </c>
      <c r="O2352">
        <v>31729</v>
      </c>
      <c r="P2352" s="2">
        <v>31726</v>
      </c>
      <c r="Q2352" s="1" t="s">
        <v>3314</v>
      </c>
    </row>
    <row r="2353" spans="1:20" x14ac:dyDescent="0.2">
      <c r="A2353" t="s">
        <v>6820</v>
      </c>
      <c r="B2353">
        <v>45069</v>
      </c>
      <c r="C2353">
        <v>50</v>
      </c>
      <c r="D2353" t="str">
        <f t="shared" si="120"/>
        <v>05000US45069</v>
      </c>
      <c r="E2353" t="s">
        <v>2374</v>
      </c>
      <c r="F2353" t="str">
        <f t="shared" si="121"/>
        <v>Marlboro</v>
      </c>
      <c r="G2353" t="str">
        <f t="shared" si="122"/>
        <v>South Carolina</v>
      </c>
      <c r="H2353">
        <v>28933</v>
      </c>
      <c r="I2353">
        <v>28933</v>
      </c>
      <c r="J2353">
        <v>28896</v>
      </c>
      <c r="K2353">
        <v>28477</v>
      </c>
      <c r="L2353">
        <v>28159</v>
      </c>
      <c r="M2353">
        <v>27958</v>
      </c>
      <c r="N2353">
        <v>27909</v>
      </c>
      <c r="O2353">
        <v>27541</v>
      </c>
      <c r="P2353" s="2">
        <v>26945</v>
      </c>
      <c r="Q2353" s="10" t="s">
        <v>3314</v>
      </c>
    </row>
    <row r="2354" spans="1:20" x14ac:dyDescent="0.2">
      <c r="A2354" t="s">
        <v>6821</v>
      </c>
      <c r="B2354">
        <v>45071</v>
      </c>
      <c r="C2354">
        <v>50</v>
      </c>
      <c r="D2354" t="str">
        <f t="shared" si="120"/>
        <v>05000US45071</v>
      </c>
      <c r="E2354" t="s">
        <v>2375</v>
      </c>
      <c r="F2354" t="str">
        <f t="shared" si="121"/>
        <v>Newberry</v>
      </c>
      <c r="G2354" t="str">
        <f t="shared" si="122"/>
        <v>South Carolina</v>
      </c>
      <c r="H2354">
        <v>37508</v>
      </c>
      <c r="I2354">
        <v>37508</v>
      </c>
      <c r="J2354">
        <v>37581</v>
      </c>
      <c r="K2354">
        <v>37516</v>
      </c>
      <c r="L2354">
        <v>37561</v>
      </c>
      <c r="M2354">
        <v>37487</v>
      </c>
      <c r="N2354">
        <v>37725</v>
      </c>
      <c r="O2354">
        <v>37896</v>
      </c>
      <c r="P2354" s="2">
        <v>38079</v>
      </c>
      <c r="Q2354" s="1" t="s">
        <v>3317</v>
      </c>
    </row>
    <row r="2355" spans="1:20" x14ac:dyDescent="0.2">
      <c r="A2355" t="s">
        <v>6822</v>
      </c>
      <c r="B2355">
        <v>45073</v>
      </c>
      <c r="C2355">
        <v>50</v>
      </c>
      <c r="D2355" t="str">
        <f t="shared" si="120"/>
        <v>05000US45073</v>
      </c>
      <c r="E2355" t="s">
        <v>2376</v>
      </c>
      <c r="F2355" t="str">
        <f t="shared" si="121"/>
        <v>Oconee</v>
      </c>
      <c r="G2355" t="str">
        <f t="shared" si="122"/>
        <v>South Carolina</v>
      </c>
      <c r="H2355">
        <v>74273</v>
      </c>
      <c r="I2355">
        <v>74275</v>
      </c>
      <c r="J2355">
        <v>74355</v>
      </c>
      <c r="K2355">
        <v>74233</v>
      </c>
      <c r="L2355">
        <v>74603</v>
      </c>
      <c r="M2355">
        <v>74954</v>
      </c>
      <c r="N2355">
        <v>75221</v>
      </c>
      <c r="O2355">
        <v>75744</v>
      </c>
      <c r="P2355" s="2">
        <v>76355</v>
      </c>
      <c r="Q2355" s="10" t="s">
        <v>3317</v>
      </c>
    </row>
    <row r="2356" spans="1:20" x14ac:dyDescent="0.2">
      <c r="A2356" t="s">
        <v>6823</v>
      </c>
      <c r="B2356">
        <v>45075</v>
      </c>
      <c r="C2356">
        <v>50</v>
      </c>
      <c r="D2356" t="str">
        <f t="shared" si="120"/>
        <v>05000US45075</v>
      </c>
      <c r="E2356" t="s">
        <v>2377</v>
      </c>
      <c r="F2356" t="str">
        <f t="shared" si="121"/>
        <v>Orangeburg</v>
      </c>
      <c r="G2356" t="str">
        <f t="shared" si="122"/>
        <v>South Carolina</v>
      </c>
      <c r="H2356">
        <v>92501</v>
      </c>
      <c r="I2356">
        <v>92495</v>
      </c>
      <c r="J2356">
        <v>92292</v>
      </c>
      <c r="K2356">
        <v>91713</v>
      </c>
      <c r="L2356">
        <v>91397</v>
      </c>
      <c r="M2356">
        <v>90598</v>
      </c>
      <c r="N2356">
        <v>89886</v>
      </c>
      <c r="O2356">
        <v>88869</v>
      </c>
      <c r="P2356" s="2">
        <v>87903</v>
      </c>
      <c r="Q2356" s="1" t="s">
        <v>3317</v>
      </c>
    </row>
    <row r="2357" spans="1:20" x14ac:dyDescent="0.2">
      <c r="A2357" t="s">
        <v>6824</v>
      </c>
      <c r="B2357">
        <v>45077</v>
      </c>
      <c r="C2357">
        <v>50</v>
      </c>
      <c r="D2357" t="str">
        <f t="shared" si="120"/>
        <v>05000US45077</v>
      </c>
      <c r="E2357" t="s">
        <v>2378</v>
      </c>
      <c r="F2357" t="str">
        <f t="shared" si="121"/>
        <v>Pickens</v>
      </c>
      <c r="G2357" t="str">
        <f t="shared" si="122"/>
        <v>South Carolina</v>
      </c>
      <c r="H2357">
        <v>119224</v>
      </c>
      <c r="I2357">
        <v>119226</v>
      </c>
      <c r="J2357">
        <v>119216</v>
      </c>
      <c r="K2357">
        <v>119433</v>
      </c>
      <c r="L2357">
        <v>119634</v>
      </c>
      <c r="M2357">
        <v>119167</v>
      </c>
      <c r="N2357">
        <v>120451</v>
      </c>
      <c r="O2357">
        <v>121493</v>
      </c>
      <c r="P2357" s="2">
        <v>122863</v>
      </c>
      <c r="Q2357" s="1" t="s">
        <v>3317</v>
      </c>
      <c r="S2357" s="3"/>
      <c r="T2357" s="2"/>
    </row>
    <row r="2358" spans="1:20" x14ac:dyDescent="0.2">
      <c r="A2358" t="s">
        <v>6825</v>
      </c>
      <c r="B2358">
        <v>45079</v>
      </c>
      <c r="C2358">
        <v>50</v>
      </c>
      <c r="D2358" t="str">
        <f t="shared" si="120"/>
        <v>05000US45079</v>
      </c>
      <c r="E2358" t="s">
        <v>2379</v>
      </c>
      <c r="F2358" t="str">
        <f t="shared" si="121"/>
        <v>Richland</v>
      </c>
      <c r="G2358" t="str">
        <f t="shared" si="122"/>
        <v>South Carolina</v>
      </c>
      <c r="H2358">
        <v>384504</v>
      </c>
      <c r="I2358">
        <v>384507</v>
      </c>
      <c r="J2358">
        <v>385791</v>
      </c>
      <c r="K2358">
        <v>389475</v>
      </c>
      <c r="L2358">
        <v>393501</v>
      </c>
      <c r="M2358">
        <v>397488</v>
      </c>
      <c r="N2358">
        <v>401337</v>
      </c>
      <c r="O2358">
        <v>406842</v>
      </c>
      <c r="P2358" s="2">
        <v>409549</v>
      </c>
      <c r="Q2358" s="1" t="s">
        <v>3317</v>
      </c>
      <c r="S2358" s="3"/>
      <c r="T2358" s="2"/>
    </row>
    <row r="2359" spans="1:20" x14ac:dyDescent="0.2">
      <c r="A2359" t="s">
        <v>6826</v>
      </c>
      <c r="B2359">
        <v>45081</v>
      </c>
      <c r="C2359">
        <v>50</v>
      </c>
      <c r="D2359" t="str">
        <f t="shared" si="120"/>
        <v>05000US45081</v>
      </c>
      <c r="E2359" t="s">
        <v>2380</v>
      </c>
      <c r="F2359" t="str">
        <f t="shared" si="121"/>
        <v>Saluda</v>
      </c>
      <c r="G2359" t="str">
        <f t="shared" si="122"/>
        <v>South Carolina</v>
      </c>
      <c r="H2359">
        <v>19875</v>
      </c>
      <c r="I2359">
        <v>19872</v>
      </c>
      <c r="J2359">
        <v>19899</v>
      </c>
      <c r="K2359">
        <v>19872</v>
      </c>
      <c r="L2359">
        <v>19977</v>
      </c>
      <c r="M2359">
        <v>20123</v>
      </c>
      <c r="N2359">
        <v>20098</v>
      </c>
      <c r="O2359">
        <v>20171</v>
      </c>
      <c r="P2359" s="2">
        <v>20197</v>
      </c>
      <c r="Q2359" s="1" t="s">
        <v>3317</v>
      </c>
      <c r="S2359" s="3"/>
      <c r="T2359" s="2"/>
    </row>
    <row r="2360" spans="1:20" x14ac:dyDescent="0.2">
      <c r="A2360" t="s">
        <v>6827</v>
      </c>
      <c r="B2360">
        <v>45083</v>
      </c>
      <c r="C2360">
        <v>50</v>
      </c>
      <c r="D2360" t="str">
        <f t="shared" si="120"/>
        <v>05000US45083</v>
      </c>
      <c r="E2360" t="s">
        <v>2381</v>
      </c>
      <c r="F2360" t="str">
        <f t="shared" si="121"/>
        <v>Spartanburg</v>
      </c>
      <c r="G2360" t="str">
        <f t="shared" si="122"/>
        <v>South Carolina</v>
      </c>
      <c r="H2360">
        <v>284307</v>
      </c>
      <c r="I2360">
        <v>284305</v>
      </c>
      <c r="J2360">
        <v>284776</v>
      </c>
      <c r="K2360">
        <v>286110</v>
      </c>
      <c r="L2360">
        <v>288422</v>
      </c>
      <c r="M2360">
        <v>290722</v>
      </c>
      <c r="N2360">
        <v>293449</v>
      </c>
      <c r="O2360">
        <v>297088</v>
      </c>
      <c r="P2360" s="2">
        <v>301463</v>
      </c>
      <c r="Q2360" s="1" t="s">
        <v>3317</v>
      </c>
    </row>
    <row r="2361" spans="1:20" x14ac:dyDescent="0.2">
      <c r="A2361" t="s">
        <v>6828</v>
      </c>
      <c r="B2361">
        <v>45085</v>
      </c>
      <c r="C2361">
        <v>50</v>
      </c>
      <c r="D2361" t="str">
        <f t="shared" si="120"/>
        <v>05000US45085</v>
      </c>
      <c r="E2361" t="s">
        <v>2382</v>
      </c>
      <c r="F2361" t="str">
        <f t="shared" si="121"/>
        <v>Sumter</v>
      </c>
      <c r="G2361" t="str">
        <f t="shared" si="122"/>
        <v>South Carolina</v>
      </c>
      <c r="H2361">
        <v>107456</v>
      </c>
      <c r="I2361">
        <v>107463</v>
      </c>
      <c r="J2361">
        <v>107575</v>
      </c>
      <c r="K2361">
        <v>107292</v>
      </c>
      <c r="L2361">
        <v>107943</v>
      </c>
      <c r="M2361">
        <v>107870</v>
      </c>
      <c r="N2361">
        <v>107821</v>
      </c>
      <c r="O2361">
        <v>107382</v>
      </c>
      <c r="P2361" s="2">
        <v>107396</v>
      </c>
      <c r="Q2361" s="1" t="s">
        <v>3317</v>
      </c>
    </row>
    <row r="2362" spans="1:20" x14ac:dyDescent="0.2">
      <c r="A2362" t="s">
        <v>6829</v>
      </c>
      <c r="B2362">
        <v>45087</v>
      </c>
      <c r="C2362">
        <v>50</v>
      </c>
      <c r="D2362" t="str">
        <f t="shared" si="120"/>
        <v>05000US45087</v>
      </c>
      <c r="E2362" t="s">
        <v>2383</v>
      </c>
      <c r="F2362" t="str">
        <f t="shared" si="121"/>
        <v>Union</v>
      </c>
      <c r="G2362" t="str">
        <f t="shared" si="122"/>
        <v>South Carolina</v>
      </c>
      <c r="H2362">
        <v>28961</v>
      </c>
      <c r="I2362">
        <v>28963</v>
      </c>
      <c r="J2362">
        <v>28905</v>
      </c>
      <c r="K2362">
        <v>28651</v>
      </c>
      <c r="L2362">
        <v>28221</v>
      </c>
      <c r="M2362">
        <v>28031</v>
      </c>
      <c r="N2362">
        <v>27940</v>
      </c>
      <c r="O2362">
        <v>27775</v>
      </c>
      <c r="P2362" s="2">
        <v>27673</v>
      </c>
      <c r="Q2362" s="1" t="s">
        <v>3317</v>
      </c>
    </row>
    <row r="2363" spans="1:20" x14ac:dyDescent="0.2">
      <c r="A2363" t="s">
        <v>6830</v>
      </c>
      <c r="B2363">
        <v>45089</v>
      </c>
      <c r="C2363">
        <v>50</v>
      </c>
      <c r="D2363" t="str">
        <f t="shared" si="120"/>
        <v>05000US45089</v>
      </c>
      <c r="E2363" t="s">
        <v>2384</v>
      </c>
      <c r="F2363" t="str">
        <f t="shared" si="121"/>
        <v>Williamsburg</v>
      </c>
      <c r="G2363" t="str">
        <f t="shared" si="122"/>
        <v>South Carolina</v>
      </c>
      <c r="H2363">
        <v>34423</v>
      </c>
      <c r="I2363">
        <v>34419</v>
      </c>
      <c r="J2363">
        <v>34340</v>
      </c>
      <c r="K2363">
        <v>34144</v>
      </c>
      <c r="L2363">
        <v>33628</v>
      </c>
      <c r="M2363">
        <v>33132</v>
      </c>
      <c r="N2363">
        <v>32790</v>
      </c>
      <c r="O2363">
        <v>32573</v>
      </c>
      <c r="P2363" s="2">
        <v>31955</v>
      </c>
      <c r="Q2363" s="1" t="s">
        <v>3317</v>
      </c>
    </row>
    <row r="2364" spans="1:20" x14ac:dyDescent="0.2">
      <c r="A2364" t="s">
        <v>6831</v>
      </c>
      <c r="B2364">
        <v>45091</v>
      </c>
      <c r="C2364">
        <v>50</v>
      </c>
      <c r="D2364" t="str">
        <f t="shared" si="120"/>
        <v>05000US45091</v>
      </c>
      <c r="E2364" t="s">
        <v>2385</v>
      </c>
      <c r="F2364" t="str">
        <f t="shared" si="121"/>
        <v>York</v>
      </c>
      <c r="G2364" t="str">
        <f t="shared" si="122"/>
        <v>South Carolina</v>
      </c>
      <c r="H2364">
        <v>226073</v>
      </c>
      <c r="I2364">
        <v>226074</v>
      </c>
      <c r="J2364">
        <v>226923</v>
      </c>
      <c r="K2364">
        <v>230197</v>
      </c>
      <c r="L2364">
        <v>234385</v>
      </c>
      <c r="M2364">
        <v>239049</v>
      </c>
      <c r="N2364">
        <v>245051</v>
      </c>
      <c r="O2364">
        <v>251021</v>
      </c>
      <c r="P2364" s="2">
        <v>258526</v>
      </c>
      <c r="Q2364" s="1" t="s">
        <v>3317</v>
      </c>
      <c r="S2364" s="3"/>
      <c r="T2364" s="2"/>
    </row>
    <row r="2365" spans="1:20" x14ac:dyDescent="0.2">
      <c r="A2365" t="s">
        <v>6832</v>
      </c>
      <c r="B2365">
        <v>46003</v>
      </c>
      <c r="C2365">
        <v>50</v>
      </c>
      <c r="D2365" t="str">
        <f t="shared" si="120"/>
        <v>05000US46003</v>
      </c>
      <c r="E2365" t="s">
        <v>2386</v>
      </c>
      <c r="F2365" t="str">
        <f t="shared" si="121"/>
        <v>Aurora</v>
      </c>
      <c r="G2365" t="str">
        <f t="shared" si="122"/>
        <v>South Dakota</v>
      </c>
      <c r="H2365">
        <v>2710</v>
      </c>
      <c r="I2365">
        <v>2710</v>
      </c>
      <c r="J2365">
        <v>2700</v>
      </c>
      <c r="K2365">
        <v>2717</v>
      </c>
      <c r="L2365">
        <v>2748</v>
      </c>
      <c r="M2365">
        <v>2712</v>
      </c>
      <c r="N2365">
        <v>2740</v>
      </c>
      <c r="O2365">
        <v>2726</v>
      </c>
      <c r="P2365" s="2">
        <v>2736</v>
      </c>
      <c r="Q2365" s="10" t="s">
        <v>3292</v>
      </c>
      <c r="S2365" s="2"/>
      <c r="T2365" s="2"/>
    </row>
    <row r="2366" spans="1:20" x14ac:dyDescent="0.2">
      <c r="A2366" t="s">
        <v>6833</v>
      </c>
      <c r="B2366">
        <v>46005</v>
      </c>
      <c r="C2366">
        <v>50</v>
      </c>
      <c r="D2366" t="str">
        <f t="shared" si="120"/>
        <v>05000US46005</v>
      </c>
      <c r="E2366" t="s">
        <v>2387</v>
      </c>
      <c r="F2366" t="str">
        <f t="shared" si="121"/>
        <v>Beadle</v>
      </c>
      <c r="G2366" t="str">
        <f t="shared" si="122"/>
        <v>South Dakota</v>
      </c>
      <c r="H2366">
        <v>17398</v>
      </c>
      <c r="I2366">
        <v>17398</v>
      </c>
      <c r="J2366">
        <v>17421</v>
      </c>
      <c r="K2366">
        <v>17740</v>
      </c>
      <c r="L2366">
        <v>18004</v>
      </c>
      <c r="M2366">
        <v>18304</v>
      </c>
      <c r="N2366">
        <v>18158</v>
      </c>
      <c r="O2366">
        <v>18206</v>
      </c>
      <c r="P2366" s="2">
        <v>18101</v>
      </c>
      <c r="Q2366" s="10" t="s">
        <v>3292</v>
      </c>
      <c r="S2366" s="2"/>
      <c r="T2366" s="2"/>
    </row>
    <row r="2367" spans="1:20" x14ac:dyDescent="0.2">
      <c r="A2367" t="s">
        <v>6834</v>
      </c>
      <c r="B2367">
        <v>46007</v>
      </c>
      <c r="C2367">
        <v>50</v>
      </c>
      <c r="D2367" t="str">
        <f t="shared" si="120"/>
        <v>05000US46007</v>
      </c>
      <c r="E2367" t="s">
        <v>2388</v>
      </c>
      <c r="F2367" t="str">
        <f t="shared" si="121"/>
        <v>Bennett</v>
      </c>
      <c r="G2367" t="str">
        <f t="shared" si="122"/>
        <v>South Dakota</v>
      </c>
      <c r="H2367">
        <v>3431</v>
      </c>
      <c r="I2367">
        <v>3431</v>
      </c>
      <c r="J2367">
        <v>3444</v>
      </c>
      <c r="K2367">
        <v>3441</v>
      </c>
      <c r="L2367">
        <v>3440</v>
      </c>
      <c r="M2367">
        <v>3456</v>
      </c>
      <c r="N2367">
        <v>3439</v>
      </c>
      <c r="O2367">
        <v>3431</v>
      </c>
      <c r="P2367" s="2">
        <v>3460</v>
      </c>
      <c r="Q2367" s="10" t="s">
        <v>3276</v>
      </c>
      <c r="S2367" s="2"/>
      <c r="T2367" s="2"/>
    </row>
    <row r="2368" spans="1:20" x14ac:dyDescent="0.2">
      <c r="A2368" t="s">
        <v>6835</v>
      </c>
      <c r="B2368">
        <v>46009</v>
      </c>
      <c r="C2368">
        <v>50</v>
      </c>
      <c r="D2368" t="str">
        <f t="shared" si="120"/>
        <v>05000US46009</v>
      </c>
      <c r="E2368" t="s">
        <v>2389</v>
      </c>
      <c r="F2368" t="str">
        <f t="shared" si="121"/>
        <v>Bon Homme</v>
      </c>
      <c r="G2368" t="str">
        <f t="shared" si="122"/>
        <v>South Dakota</v>
      </c>
      <c r="H2368">
        <v>7070</v>
      </c>
      <c r="I2368">
        <v>7067</v>
      </c>
      <c r="J2368">
        <v>7055</v>
      </c>
      <c r="K2368">
        <v>7029</v>
      </c>
      <c r="L2368">
        <v>7039</v>
      </c>
      <c r="M2368">
        <v>7005</v>
      </c>
      <c r="N2368">
        <v>7001</v>
      </c>
      <c r="O2368">
        <v>6975</v>
      </c>
      <c r="P2368" s="2">
        <v>6984</v>
      </c>
      <c r="Q2368" s="10" t="s">
        <v>3289</v>
      </c>
    </row>
    <row r="2369" spans="1:17" x14ac:dyDescent="0.2">
      <c r="A2369" t="s">
        <v>6836</v>
      </c>
      <c r="B2369">
        <v>46011</v>
      </c>
      <c r="C2369">
        <v>50</v>
      </c>
      <c r="D2369" t="str">
        <f t="shared" si="120"/>
        <v>05000US46011</v>
      </c>
      <c r="E2369" t="s">
        <v>2390</v>
      </c>
      <c r="F2369" t="str">
        <f t="shared" si="121"/>
        <v>Brookings</v>
      </c>
      <c r="G2369" t="str">
        <f t="shared" si="122"/>
        <v>South Dakota</v>
      </c>
      <c r="H2369">
        <v>31965</v>
      </c>
      <c r="I2369">
        <v>31965</v>
      </c>
      <c r="J2369">
        <v>32017</v>
      </c>
      <c r="K2369">
        <v>32128</v>
      </c>
      <c r="L2369">
        <v>32700</v>
      </c>
      <c r="M2369">
        <v>33084</v>
      </c>
      <c r="N2369">
        <v>33357</v>
      </c>
      <c r="O2369">
        <v>33897</v>
      </c>
      <c r="P2369" s="2">
        <v>34135</v>
      </c>
      <c r="Q2369" s="10" t="s">
        <v>3292</v>
      </c>
    </row>
    <row r="2370" spans="1:17" x14ac:dyDescent="0.2">
      <c r="A2370" t="s">
        <v>6837</v>
      </c>
      <c r="B2370">
        <v>46013</v>
      </c>
      <c r="C2370">
        <v>50</v>
      </c>
      <c r="D2370" t="str">
        <f t="shared" si="120"/>
        <v>05000US46013</v>
      </c>
      <c r="E2370" t="s">
        <v>2391</v>
      </c>
      <c r="F2370" t="str">
        <f t="shared" si="121"/>
        <v>Brown</v>
      </c>
      <c r="G2370" t="str">
        <f t="shared" si="122"/>
        <v>South Dakota</v>
      </c>
      <c r="H2370">
        <v>36531</v>
      </c>
      <c r="I2370">
        <v>36531</v>
      </c>
      <c r="J2370">
        <v>36651</v>
      </c>
      <c r="K2370">
        <v>36978</v>
      </c>
      <c r="L2370">
        <v>37597</v>
      </c>
      <c r="M2370">
        <v>38258</v>
      </c>
      <c r="N2370">
        <v>38469</v>
      </c>
      <c r="O2370">
        <v>38699</v>
      </c>
      <c r="P2370" s="2">
        <v>39128</v>
      </c>
      <c r="Q2370" s="10" t="s">
        <v>3292</v>
      </c>
    </row>
    <row r="2371" spans="1:17" x14ac:dyDescent="0.2">
      <c r="A2371" t="s">
        <v>6838</v>
      </c>
      <c r="B2371">
        <v>46015</v>
      </c>
      <c r="C2371">
        <v>50</v>
      </c>
      <c r="D2371" t="str">
        <f t="shared" ref="D2371:D2434" si="123">_xlfn.CONCAT("05000US",TEXT(B2371,"00000"))</f>
        <v>05000US46015</v>
      </c>
      <c r="E2371" t="s">
        <v>2392</v>
      </c>
      <c r="F2371" t="str">
        <f t="shared" si="121"/>
        <v>Brule</v>
      </c>
      <c r="G2371" t="str">
        <f t="shared" si="122"/>
        <v>South Dakota</v>
      </c>
      <c r="H2371">
        <v>5255</v>
      </c>
      <c r="I2371">
        <v>5255</v>
      </c>
      <c r="J2371">
        <v>5285</v>
      </c>
      <c r="K2371">
        <v>5319</v>
      </c>
      <c r="L2371">
        <v>5320</v>
      </c>
      <c r="M2371">
        <v>5396</v>
      </c>
      <c r="N2371">
        <v>5326</v>
      </c>
      <c r="O2371">
        <v>5282</v>
      </c>
      <c r="P2371" s="2">
        <v>5238</v>
      </c>
      <c r="Q2371" s="10" t="s">
        <v>3292</v>
      </c>
    </row>
    <row r="2372" spans="1:17" x14ac:dyDescent="0.2">
      <c r="A2372" t="s">
        <v>6839</v>
      </c>
      <c r="B2372">
        <v>46017</v>
      </c>
      <c r="C2372">
        <v>50</v>
      </c>
      <c r="D2372" t="str">
        <f t="shared" si="123"/>
        <v>05000US46017</v>
      </c>
      <c r="E2372" t="s">
        <v>2393</v>
      </c>
      <c r="F2372" t="str">
        <f t="shared" ref="F2372:F2435" si="124">MID(MID(E2372,1,FIND(",",E2372)-1),1,FIND(" County",MID(E2372,1,FIND(",",E2372)-1))-1)</f>
        <v>Buffalo</v>
      </c>
      <c r="G2372" t="str">
        <f t="shared" ref="G2372:G2435" si="125">MID(E2372,FIND(",",E2372)+2,9999)</f>
        <v>South Dakota</v>
      </c>
      <c r="H2372">
        <v>1912</v>
      </c>
      <c r="I2372">
        <v>1912</v>
      </c>
      <c r="J2372">
        <v>1931</v>
      </c>
      <c r="K2372">
        <v>1976</v>
      </c>
      <c r="L2372">
        <v>2016</v>
      </c>
      <c r="M2372">
        <v>2019</v>
      </c>
      <c r="N2372">
        <v>2083</v>
      </c>
      <c r="O2372">
        <v>2099</v>
      </c>
      <c r="P2372" s="2">
        <v>2043</v>
      </c>
      <c r="Q2372" s="10" t="s">
        <v>3292</v>
      </c>
    </row>
    <row r="2373" spans="1:17" x14ac:dyDescent="0.2">
      <c r="A2373" t="s">
        <v>6840</v>
      </c>
      <c r="B2373">
        <v>46019</v>
      </c>
      <c r="C2373">
        <v>50</v>
      </c>
      <c r="D2373" t="str">
        <f t="shared" si="123"/>
        <v>05000US46019</v>
      </c>
      <c r="E2373" t="s">
        <v>2394</v>
      </c>
      <c r="F2373" t="str">
        <f t="shared" si="124"/>
        <v>Butte</v>
      </c>
      <c r="G2373" t="str">
        <f t="shared" si="125"/>
        <v>South Dakota</v>
      </c>
      <c r="H2373">
        <v>10110</v>
      </c>
      <c r="I2373">
        <v>10110</v>
      </c>
      <c r="J2373">
        <v>10129</v>
      </c>
      <c r="K2373">
        <v>10318</v>
      </c>
      <c r="L2373">
        <v>10244</v>
      </c>
      <c r="M2373">
        <v>10319</v>
      </c>
      <c r="N2373">
        <v>10309</v>
      </c>
      <c r="O2373">
        <v>10263</v>
      </c>
      <c r="P2373" s="2">
        <v>10205</v>
      </c>
      <c r="Q2373" s="10" t="s">
        <v>3276</v>
      </c>
    </row>
    <row r="2374" spans="1:17" x14ac:dyDescent="0.2">
      <c r="A2374" t="s">
        <v>6841</v>
      </c>
      <c r="B2374">
        <v>46021</v>
      </c>
      <c r="C2374">
        <v>50</v>
      </c>
      <c r="D2374" t="str">
        <f t="shared" si="123"/>
        <v>05000US46021</v>
      </c>
      <c r="E2374" t="s">
        <v>2395</v>
      </c>
      <c r="F2374" t="str">
        <f t="shared" si="124"/>
        <v>Campbell</v>
      </c>
      <c r="G2374" t="str">
        <f t="shared" si="125"/>
        <v>South Dakota</v>
      </c>
      <c r="H2374">
        <v>1466</v>
      </c>
      <c r="I2374">
        <v>1466</v>
      </c>
      <c r="J2374">
        <v>1472</v>
      </c>
      <c r="K2374">
        <v>1416</v>
      </c>
      <c r="L2374">
        <v>1389</v>
      </c>
      <c r="M2374">
        <v>1344</v>
      </c>
      <c r="N2374">
        <v>1379</v>
      </c>
      <c r="O2374">
        <v>1404</v>
      </c>
      <c r="P2374" s="2">
        <v>1378</v>
      </c>
      <c r="Q2374" s="1" t="s">
        <v>3292</v>
      </c>
    </row>
    <row r="2375" spans="1:17" x14ac:dyDescent="0.2">
      <c r="A2375" t="s">
        <v>6842</v>
      </c>
      <c r="B2375">
        <v>46023</v>
      </c>
      <c r="C2375">
        <v>50</v>
      </c>
      <c r="D2375" t="str">
        <f t="shared" si="123"/>
        <v>05000US46023</v>
      </c>
      <c r="E2375" t="s">
        <v>2396</v>
      </c>
      <c r="F2375" t="str">
        <f t="shared" si="124"/>
        <v>Charles Mix</v>
      </c>
      <c r="G2375" t="str">
        <f t="shared" si="125"/>
        <v>South Dakota</v>
      </c>
      <c r="H2375">
        <v>9129</v>
      </c>
      <c r="I2375">
        <v>9129</v>
      </c>
      <c r="J2375">
        <v>9137</v>
      </c>
      <c r="K2375">
        <v>9185</v>
      </c>
      <c r="L2375">
        <v>9202</v>
      </c>
      <c r="M2375">
        <v>9186</v>
      </c>
      <c r="N2375">
        <v>9226</v>
      </c>
      <c r="O2375">
        <v>9374</v>
      </c>
      <c r="P2375" s="2">
        <v>9396</v>
      </c>
      <c r="Q2375" s="1" t="s">
        <v>3289</v>
      </c>
    </row>
    <row r="2376" spans="1:17" x14ac:dyDescent="0.2">
      <c r="A2376" t="s">
        <v>6843</v>
      </c>
      <c r="B2376">
        <v>46025</v>
      </c>
      <c r="C2376">
        <v>50</v>
      </c>
      <c r="D2376" t="str">
        <f t="shared" si="123"/>
        <v>05000US46025</v>
      </c>
      <c r="E2376" t="s">
        <v>2397</v>
      </c>
      <c r="F2376" t="str">
        <f t="shared" si="124"/>
        <v>Clark</v>
      </c>
      <c r="G2376" t="str">
        <f t="shared" si="125"/>
        <v>South Dakota</v>
      </c>
      <c r="H2376">
        <v>3691</v>
      </c>
      <c r="I2376">
        <v>3691</v>
      </c>
      <c r="J2376">
        <v>3695</v>
      </c>
      <c r="K2376">
        <v>3596</v>
      </c>
      <c r="L2376">
        <v>3587</v>
      </c>
      <c r="M2376">
        <v>3633</v>
      </c>
      <c r="N2376">
        <v>3656</v>
      </c>
      <c r="O2376">
        <v>3665</v>
      </c>
      <c r="P2376" s="2">
        <v>3656</v>
      </c>
      <c r="Q2376" s="1" t="s">
        <v>3292</v>
      </c>
    </row>
    <row r="2377" spans="1:17" x14ac:dyDescent="0.2">
      <c r="A2377" t="s">
        <v>6844</v>
      </c>
      <c r="B2377">
        <v>46027</v>
      </c>
      <c r="C2377">
        <v>50</v>
      </c>
      <c r="D2377" t="str">
        <f t="shared" si="123"/>
        <v>05000US46027</v>
      </c>
      <c r="E2377" t="s">
        <v>2398</v>
      </c>
      <c r="F2377" t="str">
        <f t="shared" si="124"/>
        <v>Clay</v>
      </c>
      <c r="G2377" t="str">
        <f t="shared" si="125"/>
        <v>South Dakota</v>
      </c>
      <c r="H2377">
        <v>13864</v>
      </c>
      <c r="I2377">
        <v>13868</v>
      </c>
      <c r="J2377">
        <v>13840</v>
      </c>
      <c r="K2377">
        <v>14033</v>
      </c>
      <c r="L2377">
        <v>14125</v>
      </c>
      <c r="M2377">
        <v>13983</v>
      </c>
      <c r="N2377">
        <v>13998</v>
      </c>
      <c r="O2377">
        <v>13951</v>
      </c>
      <c r="P2377" s="2">
        <v>14086</v>
      </c>
      <c r="Q2377" s="10" t="s">
        <v>3289</v>
      </c>
    </row>
    <row r="2378" spans="1:17" x14ac:dyDescent="0.2">
      <c r="A2378" t="s">
        <v>6845</v>
      </c>
      <c r="B2378">
        <v>46029</v>
      </c>
      <c r="C2378">
        <v>50</v>
      </c>
      <c r="D2378" t="str">
        <f t="shared" si="123"/>
        <v>05000US46029</v>
      </c>
      <c r="E2378" t="s">
        <v>2399</v>
      </c>
      <c r="F2378" t="str">
        <f t="shared" si="124"/>
        <v>Codington</v>
      </c>
      <c r="G2378" t="str">
        <f t="shared" si="125"/>
        <v>South Dakota</v>
      </c>
      <c r="H2378">
        <v>27227</v>
      </c>
      <c r="I2378">
        <v>27227</v>
      </c>
      <c r="J2378">
        <v>27220</v>
      </c>
      <c r="K2378">
        <v>27418</v>
      </c>
      <c r="L2378">
        <v>27607</v>
      </c>
      <c r="M2378">
        <v>27867</v>
      </c>
      <c r="N2378">
        <v>27980</v>
      </c>
      <c r="O2378">
        <v>27913</v>
      </c>
      <c r="P2378" s="2">
        <v>28063</v>
      </c>
      <c r="Q2378" s="1" t="s">
        <v>3292</v>
      </c>
    </row>
    <row r="2379" spans="1:17" x14ac:dyDescent="0.2">
      <c r="A2379" t="s">
        <v>6846</v>
      </c>
      <c r="B2379">
        <v>46031</v>
      </c>
      <c r="C2379">
        <v>50</v>
      </c>
      <c r="D2379" t="str">
        <f t="shared" si="123"/>
        <v>05000US46031</v>
      </c>
      <c r="E2379" t="s">
        <v>2400</v>
      </c>
      <c r="F2379" t="str">
        <f t="shared" si="124"/>
        <v>Corson</v>
      </c>
      <c r="G2379" t="str">
        <f t="shared" si="125"/>
        <v>South Dakota</v>
      </c>
      <c r="H2379">
        <v>4050</v>
      </c>
      <c r="I2379">
        <v>4048</v>
      </c>
      <c r="J2379">
        <v>4067</v>
      </c>
      <c r="K2379">
        <v>4050</v>
      </c>
      <c r="L2379">
        <v>4085</v>
      </c>
      <c r="M2379">
        <v>4227</v>
      </c>
      <c r="N2379">
        <v>4195</v>
      </c>
      <c r="O2379">
        <v>4213</v>
      </c>
      <c r="P2379" s="2">
        <v>4132</v>
      </c>
      <c r="Q2379" s="10" t="s">
        <v>3276</v>
      </c>
    </row>
    <row r="2380" spans="1:17" x14ac:dyDescent="0.2">
      <c r="A2380" t="s">
        <v>6847</v>
      </c>
      <c r="B2380">
        <v>46033</v>
      </c>
      <c r="C2380">
        <v>50</v>
      </c>
      <c r="D2380" t="str">
        <f t="shared" si="123"/>
        <v>05000US46033</v>
      </c>
      <c r="E2380" t="s">
        <v>2401</v>
      </c>
      <c r="F2380" t="str">
        <f t="shared" si="124"/>
        <v>Custer</v>
      </c>
      <c r="G2380" t="str">
        <f t="shared" si="125"/>
        <v>South Dakota</v>
      </c>
      <c r="H2380">
        <v>8216</v>
      </c>
      <c r="I2380">
        <v>8216</v>
      </c>
      <c r="J2380">
        <v>8270</v>
      </c>
      <c r="K2380">
        <v>8340</v>
      </c>
      <c r="L2380">
        <v>8319</v>
      </c>
      <c r="M2380">
        <v>8423</v>
      </c>
      <c r="N2380">
        <v>8448</v>
      </c>
      <c r="O2380">
        <v>8450</v>
      </c>
      <c r="P2380" s="2">
        <v>8596</v>
      </c>
      <c r="Q2380" s="10" t="s">
        <v>3276</v>
      </c>
    </row>
    <row r="2381" spans="1:17" x14ac:dyDescent="0.2">
      <c r="A2381" t="s">
        <v>6848</v>
      </c>
      <c r="B2381">
        <v>46035</v>
      </c>
      <c r="C2381">
        <v>50</v>
      </c>
      <c r="D2381" t="str">
        <f t="shared" si="123"/>
        <v>05000US46035</v>
      </c>
      <c r="E2381" t="s">
        <v>2402</v>
      </c>
      <c r="F2381" t="str">
        <f t="shared" si="124"/>
        <v>Davison</v>
      </c>
      <c r="G2381" t="str">
        <f t="shared" si="125"/>
        <v>South Dakota</v>
      </c>
      <c r="H2381">
        <v>19504</v>
      </c>
      <c r="I2381">
        <v>19504</v>
      </c>
      <c r="J2381">
        <v>19506</v>
      </c>
      <c r="K2381">
        <v>19606</v>
      </c>
      <c r="L2381">
        <v>19788</v>
      </c>
      <c r="M2381">
        <v>19803</v>
      </c>
      <c r="N2381">
        <v>19833</v>
      </c>
      <c r="O2381">
        <v>19791</v>
      </c>
      <c r="P2381" s="2">
        <v>19903</v>
      </c>
      <c r="Q2381" s="1" t="s">
        <v>3292</v>
      </c>
    </row>
    <row r="2382" spans="1:17" x14ac:dyDescent="0.2">
      <c r="A2382" t="s">
        <v>6849</v>
      </c>
      <c r="B2382">
        <v>46037</v>
      </c>
      <c r="C2382">
        <v>50</v>
      </c>
      <c r="D2382" t="str">
        <f t="shared" si="123"/>
        <v>05000US46037</v>
      </c>
      <c r="E2382" t="s">
        <v>2403</v>
      </c>
      <c r="F2382" t="str">
        <f t="shared" si="124"/>
        <v>Day</v>
      </c>
      <c r="G2382" t="str">
        <f t="shared" si="125"/>
        <v>South Dakota</v>
      </c>
      <c r="H2382">
        <v>5710</v>
      </c>
      <c r="I2382">
        <v>5710</v>
      </c>
      <c r="J2382">
        <v>5716</v>
      </c>
      <c r="K2382">
        <v>5765</v>
      </c>
      <c r="L2382">
        <v>5632</v>
      </c>
      <c r="M2382">
        <v>5614</v>
      </c>
      <c r="N2382">
        <v>5560</v>
      </c>
      <c r="O2382">
        <v>5564</v>
      </c>
      <c r="P2382" s="2">
        <v>5571</v>
      </c>
      <c r="Q2382" s="1" t="s">
        <v>3292</v>
      </c>
    </row>
    <row r="2383" spans="1:17" x14ac:dyDescent="0.2">
      <c r="A2383" t="s">
        <v>6850</v>
      </c>
      <c r="B2383">
        <v>46039</v>
      </c>
      <c r="C2383">
        <v>50</v>
      </c>
      <c r="D2383" t="str">
        <f t="shared" si="123"/>
        <v>05000US46039</v>
      </c>
      <c r="E2383" t="s">
        <v>2404</v>
      </c>
      <c r="F2383" t="str">
        <f t="shared" si="124"/>
        <v>Deuel</v>
      </c>
      <c r="G2383" t="str">
        <f t="shared" si="125"/>
        <v>South Dakota</v>
      </c>
      <c r="H2383">
        <v>4364</v>
      </c>
      <c r="I2383">
        <v>4364</v>
      </c>
      <c r="J2383">
        <v>4349</v>
      </c>
      <c r="K2383">
        <v>4369</v>
      </c>
      <c r="L2383">
        <v>4371</v>
      </c>
      <c r="M2383">
        <v>4304</v>
      </c>
      <c r="N2383">
        <v>4318</v>
      </c>
      <c r="O2383">
        <v>4319</v>
      </c>
      <c r="P2383" s="2">
        <v>4231</v>
      </c>
      <c r="Q2383" s="1" t="s">
        <v>3292</v>
      </c>
    </row>
    <row r="2384" spans="1:17" x14ac:dyDescent="0.2">
      <c r="A2384" t="s">
        <v>6851</v>
      </c>
      <c r="B2384">
        <v>46041</v>
      </c>
      <c r="C2384">
        <v>50</v>
      </c>
      <c r="D2384" t="str">
        <f t="shared" si="123"/>
        <v>05000US46041</v>
      </c>
      <c r="E2384" t="s">
        <v>2405</v>
      </c>
      <c r="F2384" t="str">
        <f t="shared" si="124"/>
        <v>Dewey</v>
      </c>
      <c r="G2384" t="str">
        <f t="shared" si="125"/>
        <v>South Dakota</v>
      </c>
      <c r="H2384">
        <v>5301</v>
      </c>
      <c r="I2384">
        <v>5303</v>
      </c>
      <c r="J2384">
        <v>5328</v>
      </c>
      <c r="K2384">
        <v>5409</v>
      </c>
      <c r="L2384">
        <v>5545</v>
      </c>
      <c r="M2384">
        <v>5592</v>
      </c>
      <c r="N2384">
        <v>5680</v>
      </c>
      <c r="O2384">
        <v>5701</v>
      </c>
      <c r="P2384" s="2">
        <v>5742</v>
      </c>
      <c r="Q2384" s="10" t="s">
        <v>3276</v>
      </c>
    </row>
    <row r="2385" spans="1:20" x14ac:dyDescent="0.2">
      <c r="A2385" t="s">
        <v>6852</v>
      </c>
      <c r="B2385">
        <v>46043</v>
      </c>
      <c r="C2385">
        <v>50</v>
      </c>
      <c r="D2385" t="str">
        <f t="shared" si="123"/>
        <v>05000US46043</v>
      </c>
      <c r="E2385" t="s">
        <v>2406</v>
      </c>
      <c r="F2385" t="str">
        <f t="shared" si="124"/>
        <v>Douglas</v>
      </c>
      <c r="G2385" t="str">
        <f t="shared" si="125"/>
        <v>South Dakota</v>
      </c>
      <c r="H2385">
        <v>3002</v>
      </c>
      <c r="I2385">
        <v>3002</v>
      </c>
      <c r="J2385">
        <v>2986</v>
      </c>
      <c r="K2385">
        <v>2985</v>
      </c>
      <c r="L2385">
        <v>2961</v>
      </c>
      <c r="M2385">
        <v>2994</v>
      </c>
      <c r="N2385">
        <v>2944</v>
      </c>
      <c r="O2385">
        <v>2976</v>
      </c>
      <c r="P2385" s="2">
        <v>2932</v>
      </c>
      <c r="Q2385" s="1" t="s">
        <v>3289</v>
      </c>
    </row>
    <row r="2386" spans="1:20" x14ac:dyDescent="0.2">
      <c r="A2386" t="s">
        <v>6853</v>
      </c>
      <c r="B2386">
        <v>46045</v>
      </c>
      <c r="C2386">
        <v>50</v>
      </c>
      <c r="D2386" t="str">
        <f t="shared" si="123"/>
        <v>05000US46045</v>
      </c>
      <c r="E2386" t="s">
        <v>2407</v>
      </c>
      <c r="F2386" t="str">
        <f t="shared" si="124"/>
        <v>Edmunds</v>
      </c>
      <c r="G2386" t="str">
        <f t="shared" si="125"/>
        <v>South Dakota</v>
      </c>
      <c r="H2386">
        <v>4071</v>
      </c>
      <c r="I2386">
        <v>4071</v>
      </c>
      <c r="J2386">
        <v>4072</v>
      </c>
      <c r="K2386">
        <v>4060</v>
      </c>
      <c r="L2386">
        <v>4027</v>
      </c>
      <c r="M2386">
        <v>4032</v>
      </c>
      <c r="N2386">
        <v>3981</v>
      </c>
      <c r="O2386">
        <v>4009</v>
      </c>
      <c r="P2386" s="2">
        <v>3952</v>
      </c>
      <c r="Q2386" s="1" t="s">
        <v>3292</v>
      </c>
    </row>
    <row r="2387" spans="1:20" x14ac:dyDescent="0.2">
      <c r="A2387" t="s">
        <v>6854</v>
      </c>
      <c r="B2387">
        <v>46047</v>
      </c>
      <c r="C2387">
        <v>50</v>
      </c>
      <c r="D2387" t="str">
        <f t="shared" si="123"/>
        <v>05000US46047</v>
      </c>
      <c r="E2387" t="s">
        <v>2408</v>
      </c>
      <c r="F2387" t="str">
        <f t="shared" si="124"/>
        <v>Fall River</v>
      </c>
      <c r="G2387" t="str">
        <f t="shared" si="125"/>
        <v>South Dakota</v>
      </c>
      <c r="H2387">
        <v>7094</v>
      </c>
      <c r="I2387">
        <v>7094</v>
      </c>
      <c r="J2387">
        <v>7111</v>
      </c>
      <c r="K2387">
        <v>6981</v>
      </c>
      <c r="L2387">
        <v>6989</v>
      </c>
      <c r="M2387">
        <v>6830</v>
      </c>
      <c r="N2387">
        <v>6864</v>
      </c>
      <c r="O2387">
        <v>6838</v>
      </c>
      <c r="P2387" s="2">
        <v>6849</v>
      </c>
      <c r="Q2387" s="10" t="s">
        <v>3276</v>
      </c>
    </row>
    <row r="2388" spans="1:20" x14ac:dyDescent="0.2">
      <c r="A2388" t="s">
        <v>6855</v>
      </c>
      <c r="B2388">
        <v>46049</v>
      </c>
      <c r="C2388">
        <v>50</v>
      </c>
      <c r="D2388" t="str">
        <f t="shared" si="123"/>
        <v>05000US46049</v>
      </c>
      <c r="E2388" t="s">
        <v>2409</v>
      </c>
      <c r="F2388" t="str">
        <f t="shared" si="124"/>
        <v>Faulk</v>
      </c>
      <c r="G2388" t="str">
        <f t="shared" si="125"/>
        <v>South Dakota</v>
      </c>
      <c r="H2388">
        <v>2364</v>
      </c>
      <c r="I2388">
        <v>2364</v>
      </c>
      <c r="J2388">
        <v>2365</v>
      </c>
      <c r="K2388">
        <v>2374</v>
      </c>
      <c r="L2388">
        <v>2371</v>
      </c>
      <c r="M2388">
        <v>2370</v>
      </c>
      <c r="N2388">
        <v>2342</v>
      </c>
      <c r="O2388">
        <v>2334</v>
      </c>
      <c r="P2388" s="2">
        <v>2354</v>
      </c>
      <c r="Q2388" s="1" t="s">
        <v>3292</v>
      </c>
    </row>
    <row r="2389" spans="1:20" x14ac:dyDescent="0.2">
      <c r="A2389" t="s">
        <v>6856</v>
      </c>
      <c r="B2389">
        <v>46051</v>
      </c>
      <c r="C2389">
        <v>50</v>
      </c>
      <c r="D2389" t="str">
        <f t="shared" si="123"/>
        <v>05000US46051</v>
      </c>
      <c r="E2389" t="s">
        <v>2410</v>
      </c>
      <c r="F2389" t="str">
        <f t="shared" si="124"/>
        <v>Grant</v>
      </c>
      <c r="G2389" t="str">
        <f t="shared" si="125"/>
        <v>South Dakota</v>
      </c>
      <c r="H2389">
        <v>7356</v>
      </c>
      <c r="I2389">
        <v>7356</v>
      </c>
      <c r="J2389">
        <v>7346</v>
      </c>
      <c r="K2389">
        <v>7253</v>
      </c>
      <c r="L2389">
        <v>7257</v>
      </c>
      <c r="M2389">
        <v>7261</v>
      </c>
      <c r="N2389">
        <v>7199</v>
      </c>
      <c r="O2389">
        <v>7111</v>
      </c>
      <c r="P2389" s="2">
        <v>7148</v>
      </c>
      <c r="Q2389" s="1" t="s">
        <v>3292</v>
      </c>
    </row>
    <row r="2390" spans="1:20" x14ac:dyDescent="0.2">
      <c r="A2390" t="s">
        <v>6857</v>
      </c>
      <c r="B2390">
        <v>46053</v>
      </c>
      <c r="C2390">
        <v>50</v>
      </c>
      <c r="D2390" t="str">
        <f t="shared" si="123"/>
        <v>05000US46053</v>
      </c>
      <c r="E2390" t="s">
        <v>2411</v>
      </c>
      <c r="F2390" t="str">
        <f t="shared" si="124"/>
        <v>Gregory</v>
      </c>
      <c r="G2390" t="str">
        <f t="shared" si="125"/>
        <v>South Dakota</v>
      </c>
      <c r="H2390">
        <v>4271</v>
      </c>
      <c r="I2390">
        <v>4271</v>
      </c>
      <c r="J2390">
        <v>4263</v>
      </c>
      <c r="K2390">
        <v>4227</v>
      </c>
      <c r="L2390">
        <v>4256</v>
      </c>
      <c r="M2390">
        <v>4237</v>
      </c>
      <c r="N2390">
        <v>4223</v>
      </c>
      <c r="O2390">
        <v>4198</v>
      </c>
      <c r="P2390" s="2">
        <v>4171</v>
      </c>
      <c r="Q2390" s="10" t="s">
        <v>3276</v>
      </c>
    </row>
    <row r="2391" spans="1:20" x14ac:dyDescent="0.2">
      <c r="A2391" t="s">
        <v>6858</v>
      </c>
      <c r="B2391">
        <v>46055</v>
      </c>
      <c r="C2391">
        <v>50</v>
      </c>
      <c r="D2391" t="str">
        <f t="shared" si="123"/>
        <v>05000US46055</v>
      </c>
      <c r="E2391" t="s">
        <v>2412</v>
      </c>
      <c r="F2391" t="str">
        <f t="shared" si="124"/>
        <v>Haakon</v>
      </c>
      <c r="G2391" t="str">
        <f t="shared" si="125"/>
        <v>South Dakota</v>
      </c>
      <c r="H2391">
        <v>1937</v>
      </c>
      <c r="I2391">
        <v>1937</v>
      </c>
      <c r="J2391">
        <v>1923</v>
      </c>
      <c r="K2391">
        <v>1913</v>
      </c>
      <c r="L2391">
        <v>1913</v>
      </c>
      <c r="M2391">
        <v>1888</v>
      </c>
      <c r="N2391">
        <v>1847</v>
      </c>
      <c r="O2391">
        <v>1859</v>
      </c>
      <c r="P2391" s="2">
        <v>1892</v>
      </c>
      <c r="Q2391" s="10" t="s">
        <v>3276</v>
      </c>
    </row>
    <row r="2392" spans="1:20" x14ac:dyDescent="0.2">
      <c r="A2392" t="s">
        <v>6859</v>
      </c>
      <c r="B2392">
        <v>46057</v>
      </c>
      <c r="C2392">
        <v>50</v>
      </c>
      <c r="D2392" t="str">
        <f t="shared" si="123"/>
        <v>05000US46057</v>
      </c>
      <c r="E2392" t="s">
        <v>2413</v>
      </c>
      <c r="F2392" t="str">
        <f t="shared" si="124"/>
        <v>Hamlin</v>
      </c>
      <c r="G2392" t="str">
        <f t="shared" si="125"/>
        <v>South Dakota</v>
      </c>
      <c r="H2392">
        <v>5903</v>
      </c>
      <c r="I2392">
        <v>5903</v>
      </c>
      <c r="J2392">
        <v>5927</v>
      </c>
      <c r="K2392">
        <v>5967</v>
      </c>
      <c r="L2392">
        <v>5954</v>
      </c>
      <c r="M2392">
        <v>5951</v>
      </c>
      <c r="N2392">
        <v>5994</v>
      </c>
      <c r="O2392">
        <v>6046</v>
      </c>
      <c r="P2392" s="2">
        <v>6028</v>
      </c>
      <c r="Q2392" s="1" t="s">
        <v>3292</v>
      </c>
    </row>
    <row r="2393" spans="1:20" x14ac:dyDescent="0.2">
      <c r="A2393" t="s">
        <v>6860</v>
      </c>
      <c r="B2393">
        <v>46059</v>
      </c>
      <c r="C2393">
        <v>50</v>
      </c>
      <c r="D2393" t="str">
        <f t="shared" si="123"/>
        <v>05000US46059</v>
      </c>
      <c r="E2393" t="s">
        <v>2414</v>
      </c>
      <c r="F2393" t="str">
        <f t="shared" si="124"/>
        <v>Hand</v>
      </c>
      <c r="G2393" t="str">
        <f t="shared" si="125"/>
        <v>South Dakota</v>
      </c>
      <c r="H2393">
        <v>3431</v>
      </c>
      <c r="I2393">
        <v>3431</v>
      </c>
      <c r="J2393">
        <v>3432</v>
      </c>
      <c r="K2393">
        <v>3442</v>
      </c>
      <c r="L2393">
        <v>3390</v>
      </c>
      <c r="M2393">
        <v>3402</v>
      </c>
      <c r="N2393">
        <v>3351</v>
      </c>
      <c r="O2393">
        <v>3331</v>
      </c>
      <c r="P2393" s="2">
        <v>3319</v>
      </c>
      <c r="Q2393" s="1" t="s">
        <v>3292</v>
      </c>
    </row>
    <row r="2394" spans="1:20" x14ac:dyDescent="0.2">
      <c r="A2394" t="s">
        <v>6861</v>
      </c>
      <c r="B2394">
        <v>46061</v>
      </c>
      <c r="C2394">
        <v>50</v>
      </c>
      <c r="D2394" t="str">
        <f t="shared" si="123"/>
        <v>05000US46061</v>
      </c>
      <c r="E2394" t="s">
        <v>2415</v>
      </c>
      <c r="F2394" t="str">
        <f t="shared" si="124"/>
        <v>Hanson</v>
      </c>
      <c r="G2394" t="str">
        <f t="shared" si="125"/>
        <v>South Dakota</v>
      </c>
      <c r="H2394">
        <v>3331</v>
      </c>
      <c r="I2394">
        <v>3331</v>
      </c>
      <c r="J2394">
        <v>3334</v>
      </c>
      <c r="K2394">
        <v>3377</v>
      </c>
      <c r="L2394">
        <v>3382</v>
      </c>
      <c r="M2394">
        <v>3395</v>
      </c>
      <c r="N2394">
        <v>3412</v>
      </c>
      <c r="O2394">
        <v>3388</v>
      </c>
      <c r="P2394" s="2">
        <v>3374</v>
      </c>
      <c r="Q2394" s="1" t="s">
        <v>3292</v>
      </c>
    </row>
    <row r="2395" spans="1:20" x14ac:dyDescent="0.2">
      <c r="A2395" t="s">
        <v>6862</v>
      </c>
      <c r="B2395">
        <v>46063</v>
      </c>
      <c r="C2395">
        <v>50</v>
      </c>
      <c r="D2395" t="str">
        <f t="shared" si="123"/>
        <v>05000US46063</v>
      </c>
      <c r="E2395" t="s">
        <v>2416</v>
      </c>
      <c r="F2395" t="str">
        <f t="shared" si="124"/>
        <v>Harding</v>
      </c>
      <c r="G2395" t="str">
        <f t="shared" si="125"/>
        <v>South Dakota</v>
      </c>
      <c r="H2395">
        <v>1255</v>
      </c>
      <c r="I2395">
        <v>1255</v>
      </c>
      <c r="J2395">
        <v>1245</v>
      </c>
      <c r="K2395">
        <v>1296</v>
      </c>
      <c r="L2395">
        <v>1318</v>
      </c>
      <c r="M2395">
        <v>1270</v>
      </c>
      <c r="N2395">
        <v>1255</v>
      </c>
      <c r="O2395">
        <v>1271</v>
      </c>
      <c r="P2395" s="2">
        <v>1278</v>
      </c>
      <c r="Q2395" s="1" t="s">
        <v>3276</v>
      </c>
    </row>
    <row r="2396" spans="1:20" x14ac:dyDescent="0.2">
      <c r="A2396" t="s">
        <v>6863</v>
      </c>
      <c r="B2396">
        <v>46065</v>
      </c>
      <c r="C2396">
        <v>50</v>
      </c>
      <c r="D2396" t="str">
        <f t="shared" si="123"/>
        <v>05000US46065</v>
      </c>
      <c r="E2396" t="s">
        <v>2417</v>
      </c>
      <c r="F2396" t="str">
        <f t="shared" si="124"/>
        <v>Hughes</v>
      </c>
      <c r="G2396" t="str">
        <f t="shared" si="125"/>
        <v>South Dakota</v>
      </c>
      <c r="H2396">
        <v>17022</v>
      </c>
      <c r="I2396">
        <v>17022</v>
      </c>
      <c r="J2396">
        <v>17061</v>
      </c>
      <c r="K2396">
        <v>17283</v>
      </c>
      <c r="L2396">
        <v>17433</v>
      </c>
      <c r="M2396">
        <v>17424</v>
      </c>
      <c r="N2396">
        <v>17611</v>
      </c>
      <c r="O2396">
        <v>17521</v>
      </c>
      <c r="P2396" s="2">
        <v>17600</v>
      </c>
      <c r="Q2396" s="1" t="s">
        <v>3292</v>
      </c>
    </row>
    <row r="2397" spans="1:20" x14ac:dyDescent="0.2">
      <c r="A2397" t="s">
        <v>6864</v>
      </c>
      <c r="B2397">
        <v>46067</v>
      </c>
      <c r="C2397">
        <v>50</v>
      </c>
      <c r="D2397" t="str">
        <f t="shared" si="123"/>
        <v>05000US46067</v>
      </c>
      <c r="E2397" t="s">
        <v>2418</v>
      </c>
      <c r="F2397" t="str">
        <f t="shared" si="124"/>
        <v>Hutchinson</v>
      </c>
      <c r="G2397" t="str">
        <f t="shared" si="125"/>
        <v>South Dakota</v>
      </c>
      <c r="H2397">
        <v>7343</v>
      </c>
      <c r="I2397">
        <v>7343</v>
      </c>
      <c r="J2397">
        <v>7339</v>
      </c>
      <c r="K2397">
        <v>7208</v>
      </c>
      <c r="L2397">
        <v>7223</v>
      </c>
      <c r="M2397">
        <v>7183</v>
      </c>
      <c r="N2397">
        <v>7232</v>
      </c>
      <c r="O2397">
        <v>7316</v>
      </c>
      <c r="P2397" s="2">
        <v>7368</v>
      </c>
      <c r="Q2397" s="1" t="s">
        <v>3289</v>
      </c>
      <c r="S2397" s="2"/>
      <c r="T2397" s="2"/>
    </row>
    <row r="2398" spans="1:20" x14ac:dyDescent="0.2">
      <c r="A2398" t="s">
        <v>6865</v>
      </c>
      <c r="B2398">
        <v>46069</v>
      </c>
      <c r="C2398">
        <v>50</v>
      </c>
      <c r="D2398" t="str">
        <f t="shared" si="123"/>
        <v>05000US46069</v>
      </c>
      <c r="E2398" t="s">
        <v>2419</v>
      </c>
      <c r="F2398" t="str">
        <f t="shared" si="124"/>
        <v>Hyde</v>
      </c>
      <c r="G2398" t="str">
        <f t="shared" si="125"/>
        <v>South Dakota</v>
      </c>
      <c r="H2398">
        <v>1420</v>
      </c>
      <c r="I2398">
        <v>1420</v>
      </c>
      <c r="J2398">
        <v>1417</v>
      </c>
      <c r="K2398">
        <v>1397</v>
      </c>
      <c r="L2398">
        <v>1430</v>
      </c>
      <c r="M2398">
        <v>1382</v>
      </c>
      <c r="N2398">
        <v>1401</v>
      </c>
      <c r="O2398">
        <v>1397</v>
      </c>
      <c r="P2398" s="2">
        <v>1352</v>
      </c>
      <c r="Q2398" s="1" t="s">
        <v>3292</v>
      </c>
      <c r="S2398" s="2"/>
      <c r="T2398" s="2"/>
    </row>
    <row r="2399" spans="1:20" x14ac:dyDescent="0.2">
      <c r="A2399" t="s">
        <v>6866</v>
      </c>
      <c r="B2399">
        <v>46071</v>
      </c>
      <c r="C2399">
        <v>50</v>
      </c>
      <c r="D2399" t="str">
        <f t="shared" si="123"/>
        <v>05000US46071</v>
      </c>
      <c r="E2399" t="s">
        <v>2420</v>
      </c>
      <c r="F2399" t="str">
        <f t="shared" si="124"/>
        <v>Jackson</v>
      </c>
      <c r="G2399" t="str">
        <f t="shared" si="125"/>
        <v>South Dakota</v>
      </c>
      <c r="H2399">
        <v>3031</v>
      </c>
      <c r="I2399">
        <v>3031</v>
      </c>
      <c r="J2399">
        <v>3046</v>
      </c>
      <c r="K2399">
        <v>3176</v>
      </c>
      <c r="L2399">
        <v>3175</v>
      </c>
      <c r="M2399">
        <v>3241</v>
      </c>
      <c r="N2399">
        <v>3285</v>
      </c>
      <c r="O2399">
        <v>3313</v>
      </c>
      <c r="P2399" s="2">
        <v>3326</v>
      </c>
      <c r="Q2399" s="10" t="s">
        <v>3276</v>
      </c>
    </row>
    <row r="2400" spans="1:20" x14ac:dyDescent="0.2">
      <c r="A2400" t="s">
        <v>6867</v>
      </c>
      <c r="B2400">
        <v>46073</v>
      </c>
      <c r="C2400">
        <v>50</v>
      </c>
      <c r="D2400" t="str">
        <f t="shared" si="123"/>
        <v>05000US46073</v>
      </c>
      <c r="E2400" t="s">
        <v>2421</v>
      </c>
      <c r="F2400" t="str">
        <f t="shared" si="124"/>
        <v>Jerauld</v>
      </c>
      <c r="G2400" t="str">
        <f t="shared" si="125"/>
        <v>South Dakota</v>
      </c>
      <c r="H2400">
        <v>2071</v>
      </c>
      <c r="I2400">
        <v>2071</v>
      </c>
      <c r="J2400">
        <v>2085</v>
      </c>
      <c r="K2400">
        <v>2068</v>
      </c>
      <c r="L2400">
        <v>2040</v>
      </c>
      <c r="M2400">
        <v>2061</v>
      </c>
      <c r="N2400">
        <v>2026</v>
      </c>
      <c r="O2400">
        <v>2015</v>
      </c>
      <c r="P2400" s="2">
        <v>2004</v>
      </c>
      <c r="Q2400" s="1" t="s">
        <v>3292</v>
      </c>
    </row>
    <row r="2401" spans="1:17" x14ac:dyDescent="0.2">
      <c r="A2401" t="s">
        <v>6868</v>
      </c>
      <c r="B2401">
        <v>46075</v>
      </c>
      <c r="C2401">
        <v>50</v>
      </c>
      <c r="D2401" t="str">
        <f t="shared" si="123"/>
        <v>05000US46075</v>
      </c>
      <c r="E2401" t="s">
        <v>2422</v>
      </c>
      <c r="F2401" t="str">
        <f t="shared" si="124"/>
        <v>Jones</v>
      </c>
      <c r="G2401" t="str">
        <f t="shared" si="125"/>
        <v>South Dakota</v>
      </c>
      <c r="H2401">
        <v>1006</v>
      </c>
      <c r="I2401">
        <v>1006</v>
      </c>
      <c r="J2401">
        <v>1006</v>
      </c>
      <c r="K2401">
        <v>1020</v>
      </c>
      <c r="L2401">
        <v>1007</v>
      </c>
      <c r="M2401">
        <v>987</v>
      </c>
      <c r="N2401">
        <v>961</v>
      </c>
      <c r="O2401">
        <v>920</v>
      </c>
      <c r="P2401" s="2">
        <v>927</v>
      </c>
      <c r="Q2401" s="10" t="s">
        <v>3276</v>
      </c>
    </row>
    <row r="2402" spans="1:17" x14ac:dyDescent="0.2">
      <c r="A2402" t="s">
        <v>6869</v>
      </c>
      <c r="B2402">
        <v>46077</v>
      </c>
      <c r="C2402">
        <v>50</v>
      </c>
      <c r="D2402" t="str">
        <f t="shared" si="123"/>
        <v>05000US46077</v>
      </c>
      <c r="E2402" t="s">
        <v>2423</v>
      </c>
      <c r="F2402" t="str">
        <f t="shared" si="124"/>
        <v>Kingsbury</v>
      </c>
      <c r="G2402" t="str">
        <f t="shared" si="125"/>
        <v>South Dakota</v>
      </c>
      <c r="H2402">
        <v>5148</v>
      </c>
      <c r="I2402">
        <v>5148</v>
      </c>
      <c r="J2402">
        <v>5136</v>
      </c>
      <c r="K2402">
        <v>5176</v>
      </c>
      <c r="L2402">
        <v>5234</v>
      </c>
      <c r="M2402">
        <v>5078</v>
      </c>
      <c r="N2402">
        <v>5058</v>
      </c>
      <c r="O2402">
        <v>4980</v>
      </c>
      <c r="P2402" s="2">
        <v>5001</v>
      </c>
      <c r="Q2402" s="1" t="s">
        <v>3292</v>
      </c>
    </row>
    <row r="2403" spans="1:17" x14ac:dyDescent="0.2">
      <c r="A2403" t="s">
        <v>6870</v>
      </c>
      <c r="B2403">
        <v>46079</v>
      </c>
      <c r="C2403">
        <v>50</v>
      </c>
      <c r="D2403" t="str">
        <f t="shared" si="123"/>
        <v>05000US46079</v>
      </c>
      <c r="E2403" t="s">
        <v>2424</v>
      </c>
      <c r="F2403" t="str">
        <f t="shared" si="124"/>
        <v>Lake</v>
      </c>
      <c r="G2403" t="str">
        <f t="shared" si="125"/>
        <v>South Dakota</v>
      </c>
      <c r="H2403">
        <v>11200</v>
      </c>
      <c r="I2403">
        <v>11200</v>
      </c>
      <c r="J2403">
        <v>11281</v>
      </c>
      <c r="K2403">
        <v>11605</v>
      </c>
      <c r="L2403">
        <v>11827</v>
      </c>
      <c r="M2403">
        <v>12045</v>
      </c>
      <c r="N2403">
        <v>12287</v>
      </c>
      <c r="O2403">
        <v>12589</v>
      </c>
      <c r="P2403" s="2">
        <v>12909</v>
      </c>
      <c r="Q2403" s="1" t="s">
        <v>3292</v>
      </c>
    </row>
    <row r="2404" spans="1:17" x14ac:dyDescent="0.2">
      <c r="A2404" t="s">
        <v>6871</v>
      </c>
      <c r="B2404">
        <v>46081</v>
      </c>
      <c r="C2404">
        <v>50</v>
      </c>
      <c r="D2404" t="str">
        <f t="shared" si="123"/>
        <v>05000US46081</v>
      </c>
      <c r="E2404" t="s">
        <v>2425</v>
      </c>
      <c r="F2404" t="str">
        <f t="shared" si="124"/>
        <v>Lawrence</v>
      </c>
      <c r="G2404" t="str">
        <f t="shared" si="125"/>
        <v>South Dakota</v>
      </c>
      <c r="H2404">
        <v>24097</v>
      </c>
      <c r="I2404">
        <v>24094</v>
      </c>
      <c r="J2404">
        <v>24196</v>
      </c>
      <c r="K2404">
        <v>24338</v>
      </c>
      <c r="L2404">
        <v>24385</v>
      </c>
      <c r="M2404">
        <v>24967</v>
      </c>
      <c r="N2404">
        <v>24777</v>
      </c>
      <c r="O2404">
        <v>24886</v>
      </c>
      <c r="P2404" s="2">
        <v>25281</v>
      </c>
      <c r="Q2404" s="10" t="s">
        <v>3276</v>
      </c>
    </row>
    <row r="2405" spans="1:17" x14ac:dyDescent="0.2">
      <c r="A2405" t="s">
        <v>6872</v>
      </c>
      <c r="B2405">
        <v>46083</v>
      </c>
      <c r="C2405">
        <v>50</v>
      </c>
      <c r="D2405" t="str">
        <f t="shared" si="123"/>
        <v>05000US46083</v>
      </c>
      <c r="E2405" t="s">
        <v>2426</v>
      </c>
      <c r="F2405" t="str">
        <f t="shared" si="124"/>
        <v>Lincoln</v>
      </c>
      <c r="G2405" t="str">
        <f t="shared" si="125"/>
        <v>South Dakota</v>
      </c>
      <c r="H2405">
        <v>44828</v>
      </c>
      <c r="I2405">
        <v>44823</v>
      </c>
      <c r="J2405">
        <v>45181</v>
      </c>
      <c r="K2405">
        <v>46775</v>
      </c>
      <c r="L2405">
        <v>48329</v>
      </c>
      <c r="M2405">
        <v>49849</v>
      </c>
      <c r="N2405">
        <v>51507</v>
      </c>
      <c r="O2405">
        <v>52826</v>
      </c>
      <c r="P2405" s="2">
        <v>54469</v>
      </c>
      <c r="Q2405" s="10" t="s">
        <v>3289</v>
      </c>
    </row>
    <row r="2406" spans="1:17" x14ac:dyDescent="0.2">
      <c r="A2406" t="s">
        <v>6873</v>
      </c>
      <c r="B2406">
        <v>46085</v>
      </c>
      <c r="C2406">
        <v>50</v>
      </c>
      <c r="D2406" t="str">
        <f t="shared" si="123"/>
        <v>05000US46085</v>
      </c>
      <c r="E2406" t="s">
        <v>2427</v>
      </c>
      <c r="F2406" t="str">
        <f t="shared" si="124"/>
        <v>Lyman</v>
      </c>
      <c r="G2406" t="str">
        <f t="shared" si="125"/>
        <v>South Dakota</v>
      </c>
      <c r="H2406">
        <v>3755</v>
      </c>
      <c r="I2406">
        <v>3755</v>
      </c>
      <c r="J2406">
        <v>3754</v>
      </c>
      <c r="K2406">
        <v>3822</v>
      </c>
      <c r="L2406">
        <v>3781</v>
      </c>
      <c r="M2406">
        <v>3856</v>
      </c>
      <c r="N2406">
        <v>3864</v>
      </c>
      <c r="O2406">
        <v>3880</v>
      </c>
      <c r="P2406" s="2">
        <v>3894</v>
      </c>
      <c r="Q2406" s="10" t="s">
        <v>3276</v>
      </c>
    </row>
    <row r="2407" spans="1:17" x14ac:dyDescent="0.2">
      <c r="A2407" t="s">
        <v>6874</v>
      </c>
      <c r="B2407">
        <v>46087</v>
      </c>
      <c r="C2407">
        <v>50</v>
      </c>
      <c r="D2407" t="str">
        <f t="shared" si="123"/>
        <v>05000US46087</v>
      </c>
      <c r="E2407" t="s">
        <v>2428</v>
      </c>
      <c r="F2407" t="str">
        <f t="shared" si="124"/>
        <v>McCook</v>
      </c>
      <c r="G2407" t="str">
        <f t="shared" si="125"/>
        <v>South Dakota</v>
      </c>
      <c r="H2407">
        <v>5618</v>
      </c>
      <c r="I2407">
        <v>5618</v>
      </c>
      <c r="J2407">
        <v>5610</v>
      </c>
      <c r="K2407">
        <v>5570</v>
      </c>
      <c r="L2407">
        <v>5600</v>
      </c>
      <c r="M2407">
        <v>5647</v>
      </c>
      <c r="N2407">
        <v>5631</v>
      </c>
      <c r="O2407">
        <v>5575</v>
      </c>
      <c r="P2407" s="2">
        <v>5625</v>
      </c>
      <c r="Q2407" s="1" t="s">
        <v>3292</v>
      </c>
    </row>
    <row r="2408" spans="1:17" x14ac:dyDescent="0.2">
      <c r="A2408" t="s">
        <v>6875</v>
      </c>
      <c r="B2408">
        <v>46089</v>
      </c>
      <c r="C2408">
        <v>50</v>
      </c>
      <c r="D2408" t="str">
        <f t="shared" si="123"/>
        <v>05000US46089</v>
      </c>
      <c r="E2408" t="s">
        <v>2429</v>
      </c>
      <c r="F2408" t="str">
        <f t="shared" si="124"/>
        <v>McPherson</v>
      </c>
      <c r="G2408" t="str">
        <f t="shared" si="125"/>
        <v>South Dakota</v>
      </c>
      <c r="H2408">
        <v>2459</v>
      </c>
      <c r="I2408">
        <v>2459</v>
      </c>
      <c r="J2408">
        <v>2453</v>
      </c>
      <c r="K2408">
        <v>2445</v>
      </c>
      <c r="L2408">
        <v>2428</v>
      </c>
      <c r="M2408">
        <v>2441</v>
      </c>
      <c r="N2408">
        <v>2418</v>
      </c>
      <c r="O2408">
        <v>2404</v>
      </c>
      <c r="P2408" s="2">
        <v>2438</v>
      </c>
      <c r="Q2408" s="1" t="s">
        <v>3292</v>
      </c>
    </row>
    <row r="2409" spans="1:17" x14ac:dyDescent="0.2">
      <c r="A2409" t="s">
        <v>6876</v>
      </c>
      <c r="B2409">
        <v>46091</v>
      </c>
      <c r="C2409">
        <v>50</v>
      </c>
      <c r="D2409" t="str">
        <f t="shared" si="123"/>
        <v>05000US46091</v>
      </c>
      <c r="E2409" t="s">
        <v>2430</v>
      </c>
      <c r="F2409" t="str">
        <f t="shared" si="124"/>
        <v>Marshall</v>
      </c>
      <c r="G2409" t="str">
        <f t="shared" si="125"/>
        <v>South Dakota</v>
      </c>
      <c r="H2409">
        <v>4656</v>
      </c>
      <c r="I2409">
        <v>4656</v>
      </c>
      <c r="J2409">
        <v>4645</v>
      </c>
      <c r="K2409">
        <v>4622</v>
      </c>
      <c r="L2409">
        <v>4662</v>
      </c>
      <c r="M2409">
        <v>4761</v>
      </c>
      <c r="N2409">
        <v>4705</v>
      </c>
      <c r="O2409">
        <v>4787</v>
      </c>
      <c r="P2409" s="2">
        <v>4801</v>
      </c>
      <c r="Q2409" s="1" t="s">
        <v>3292</v>
      </c>
    </row>
    <row r="2410" spans="1:17" x14ac:dyDescent="0.2">
      <c r="A2410" t="s">
        <v>6877</v>
      </c>
      <c r="B2410">
        <v>46093</v>
      </c>
      <c r="C2410">
        <v>50</v>
      </c>
      <c r="D2410" t="str">
        <f t="shared" si="123"/>
        <v>05000US46093</v>
      </c>
      <c r="E2410" t="s">
        <v>2431</v>
      </c>
      <c r="F2410" t="str">
        <f t="shared" si="124"/>
        <v>Meade</v>
      </c>
      <c r="G2410" t="str">
        <f t="shared" si="125"/>
        <v>South Dakota</v>
      </c>
      <c r="H2410">
        <v>25434</v>
      </c>
      <c r="I2410">
        <v>25459</v>
      </c>
      <c r="J2410">
        <v>25497</v>
      </c>
      <c r="K2410">
        <v>25583</v>
      </c>
      <c r="L2410">
        <v>25930</v>
      </c>
      <c r="M2410">
        <v>26576</v>
      </c>
      <c r="N2410">
        <v>26952</v>
      </c>
      <c r="O2410">
        <v>27048</v>
      </c>
      <c r="P2410" s="2">
        <v>27693</v>
      </c>
      <c r="Q2410" s="10" t="s">
        <v>3276</v>
      </c>
    </row>
    <row r="2411" spans="1:17" x14ac:dyDescent="0.2">
      <c r="A2411" t="s">
        <v>6878</v>
      </c>
      <c r="B2411">
        <v>46095</v>
      </c>
      <c r="C2411">
        <v>50</v>
      </c>
      <c r="D2411" t="str">
        <f t="shared" si="123"/>
        <v>05000US46095</v>
      </c>
      <c r="E2411" t="s">
        <v>2432</v>
      </c>
      <c r="F2411" t="str">
        <f t="shared" si="124"/>
        <v>Mellette</v>
      </c>
      <c r="G2411" t="str">
        <f t="shared" si="125"/>
        <v>South Dakota</v>
      </c>
      <c r="H2411">
        <v>2048</v>
      </c>
      <c r="I2411">
        <v>2048</v>
      </c>
      <c r="J2411">
        <v>2035</v>
      </c>
      <c r="K2411">
        <v>2108</v>
      </c>
      <c r="L2411">
        <v>2091</v>
      </c>
      <c r="M2411">
        <v>2082</v>
      </c>
      <c r="N2411">
        <v>2092</v>
      </c>
      <c r="O2411">
        <v>2050</v>
      </c>
      <c r="P2411" s="2">
        <v>2102</v>
      </c>
      <c r="Q2411" s="10" t="s">
        <v>3276</v>
      </c>
    </row>
    <row r="2412" spans="1:17" x14ac:dyDescent="0.2">
      <c r="A2412" t="s">
        <v>6879</v>
      </c>
      <c r="B2412">
        <v>46097</v>
      </c>
      <c r="C2412">
        <v>50</v>
      </c>
      <c r="D2412" t="str">
        <f t="shared" si="123"/>
        <v>05000US46097</v>
      </c>
      <c r="E2412" t="s">
        <v>2433</v>
      </c>
      <c r="F2412" t="str">
        <f t="shared" si="124"/>
        <v>Miner</v>
      </c>
      <c r="G2412" t="str">
        <f t="shared" si="125"/>
        <v>South Dakota</v>
      </c>
      <c r="H2412">
        <v>2389</v>
      </c>
      <c r="I2412">
        <v>2389</v>
      </c>
      <c r="J2412">
        <v>2377</v>
      </c>
      <c r="K2412">
        <v>2342</v>
      </c>
      <c r="L2412">
        <v>2321</v>
      </c>
      <c r="M2412">
        <v>2335</v>
      </c>
      <c r="N2412">
        <v>2313</v>
      </c>
      <c r="O2412">
        <v>2246</v>
      </c>
      <c r="P2412" s="2">
        <v>2281</v>
      </c>
      <c r="Q2412" s="1" t="s">
        <v>3292</v>
      </c>
    </row>
    <row r="2413" spans="1:17" x14ac:dyDescent="0.2">
      <c r="A2413" t="s">
        <v>6880</v>
      </c>
      <c r="B2413">
        <v>46099</v>
      </c>
      <c r="C2413">
        <v>50</v>
      </c>
      <c r="D2413" t="str">
        <f t="shared" si="123"/>
        <v>05000US46099</v>
      </c>
      <c r="E2413" t="s">
        <v>2434</v>
      </c>
      <c r="F2413" t="str">
        <f t="shared" si="124"/>
        <v>Minnehaha</v>
      </c>
      <c r="G2413" t="str">
        <f t="shared" si="125"/>
        <v>South Dakota</v>
      </c>
      <c r="H2413">
        <v>169468</v>
      </c>
      <c r="I2413">
        <v>169476</v>
      </c>
      <c r="J2413">
        <v>170090</v>
      </c>
      <c r="K2413">
        <v>172037</v>
      </c>
      <c r="L2413">
        <v>175494</v>
      </c>
      <c r="M2413">
        <v>179415</v>
      </c>
      <c r="N2413">
        <v>182556</v>
      </c>
      <c r="O2413">
        <v>185285</v>
      </c>
      <c r="P2413" s="2">
        <v>187318</v>
      </c>
      <c r="Q2413" s="1" t="s">
        <v>3292</v>
      </c>
    </row>
    <row r="2414" spans="1:17" x14ac:dyDescent="0.2">
      <c r="A2414" t="s">
        <v>6881</v>
      </c>
      <c r="B2414">
        <v>46101</v>
      </c>
      <c r="C2414">
        <v>50</v>
      </c>
      <c r="D2414" t="str">
        <f t="shared" si="123"/>
        <v>05000US46101</v>
      </c>
      <c r="E2414" t="s">
        <v>2435</v>
      </c>
      <c r="F2414" t="str">
        <f t="shared" si="124"/>
        <v>Moody</v>
      </c>
      <c r="G2414" t="str">
        <f t="shared" si="125"/>
        <v>South Dakota</v>
      </c>
      <c r="H2414">
        <v>6486</v>
      </c>
      <c r="I2414">
        <v>6486</v>
      </c>
      <c r="J2414">
        <v>6480</v>
      </c>
      <c r="K2414">
        <v>6484</v>
      </c>
      <c r="L2414">
        <v>6457</v>
      </c>
      <c r="M2414">
        <v>6429</v>
      </c>
      <c r="N2414">
        <v>6406</v>
      </c>
      <c r="O2414">
        <v>6426</v>
      </c>
      <c r="P2414" s="2">
        <v>6505</v>
      </c>
      <c r="Q2414" s="1" t="s">
        <v>3292</v>
      </c>
    </row>
    <row r="2415" spans="1:17" x14ac:dyDescent="0.2">
      <c r="A2415" t="s">
        <v>6882</v>
      </c>
      <c r="B2415">
        <v>46102</v>
      </c>
      <c r="C2415">
        <v>50</v>
      </c>
      <c r="D2415" t="str">
        <f t="shared" si="123"/>
        <v>05000US46102</v>
      </c>
      <c r="E2415" t="s">
        <v>2436</v>
      </c>
      <c r="F2415" t="str">
        <f t="shared" si="124"/>
        <v>Oglala Lakota</v>
      </c>
      <c r="G2415" t="str">
        <f t="shared" si="125"/>
        <v>South Dakota</v>
      </c>
      <c r="H2415">
        <v>13586</v>
      </c>
      <c r="I2415">
        <v>13586</v>
      </c>
      <c r="J2415">
        <v>13641</v>
      </c>
      <c r="K2415">
        <v>13914</v>
      </c>
      <c r="L2415">
        <v>14071</v>
      </c>
      <c r="M2415">
        <v>14176</v>
      </c>
      <c r="N2415">
        <v>14272</v>
      </c>
      <c r="O2415">
        <v>14383</v>
      </c>
      <c r="P2415" s="2">
        <v>14415</v>
      </c>
      <c r="Q2415" s="10" t="s">
        <v>3276</v>
      </c>
    </row>
    <row r="2416" spans="1:17" x14ac:dyDescent="0.2">
      <c r="A2416" t="s">
        <v>6883</v>
      </c>
      <c r="B2416">
        <v>46103</v>
      </c>
      <c r="C2416">
        <v>50</v>
      </c>
      <c r="D2416" t="str">
        <f t="shared" si="123"/>
        <v>05000US46103</v>
      </c>
      <c r="E2416" t="s">
        <v>2437</v>
      </c>
      <c r="F2416" t="str">
        <f t="shared" si="124"/>
        <v>Pennington</v>
      </c>
      <c r="G2416" t="str">
        <f t="shared" si="125"/>
        <v>South Dakota</v>
      </c>
      <c r="H2416">
        <v>100948</v>
      </c>
      <c r="I2416">
        <v>100937</v>
      </c>
      <c r="J2416">
        <v>101295</v>
      </c>
      <c r="K2416">
        <v>102429</v>
      </c>
      <c r="L2416">
        <v>104393</v>
      </c>
      <c r="M2416">
        <v>106221</v>
      </c>
      <c r="N2416">
        <v>107945</v>
      </c>
      <c r="O2416">
        <v>108561</v>
      </c>
      <c r="P2416" s="2">
        <v>109372</v>
      </c>
      <c r="Q2416" s="1" t="s">
        <v>3276</v>
      </c>
    </row>
    <row r="2417" spans="1:20" x14ac:dyDescent="0.2">
      <c r="A2417" t="s">
        <v>6884</v>
      </c>
      <c r="B2417">
        <v>46105</v>
      </c>
      <c r="C2417">
        <v>50</v>
      </c>
      <c r="D2417" t="str">
        <f t="shared" si="123"/>
        <v>05000US46105</v>
      </c>
      <c r="E2417" t="s">
        <v>2438</v>
      </c>
      <c r="F2417" t="str">
        <f t="shared" si="124"/>
        <v>Perkins</v>
      </c>
      <c r="G2417" t="str">
        <f t="shared" si="125"/>
        <v>South Dakota</v>
      </c>
      <c r="H2417">
        <v>2982</v>
      </c>
      <c r="I2417">
        <v>2982</v>
      </c>
      <c r="J2417">
        <v>2982</v>
      </c>
      <c r="K2417">
        <v>3018</v>
      </c>
      <c r="L2417">
        <v>3030</v>
      </c>
      <c r="M2417">
        <v>3040</v>
      </c>
      <c r="N2417">
        <v>3036</v>
      </c>
      <c r="O2417">
        <v>3002</v>
      </c>
      <c r="P2417" s="2">
        <v>2983</v>
      </c>
      <c r="Q2417" s="10" t="s">
        <v>3276</v>
      </c>
    </row>
    <row r="2418" spans="1:20" x14ac:dyDescent="0.2">
      <c r="A2418" t="s">
        <v>6885</v>
      </c>
      <c r="B2418">
        <v>46107</v>
      </c>
      <c r="C2418">
        <v>50</v>
      </c>
      <c r="D2418" t="str">
        <f t="shared" si="123"/>
        <v>05000US46107</v>
      </c>
      <c r="E2418" t="s">
        <v>2439</v>
      </c>
      <c r="F2418" t="str">
        <f t="shared" si="124"/>
        <v>Potter</v>
      </c>
      <c r="G2418" t="str">
        <f t="shared" si="125"/>
        <v>South Dakota</v>
      </c>
      <c r="H2418">
        <v>2329</v>
      </c>
      <c r="I2418">
        <v>2329</v>
      </c>
      <c r="J2418">
        <v>2341</v>
      </c>
      <c r="K2418">
        <v>2362</v>
      </c>
      <c r="L2418">
        <v>2351</v>
      </c>
      <c r="M2418">
        <v>2368</v>
      </c>
      <c r="N2418">
        <v>2329</v>
      </c>
      <c r="O2418">
        <v>2313</v>
      </c>
      <c r="P2418" s="2">
        <v>2299</v>
      </c>
      <c r="Q2418" s="1" t="s">
        <v>3292</v>
      </c>
    </row>
    <row r="2419" spans="1:20" x14ac:dyDescent="0.2">
      <c r="A2419" t="s">
        <v>6886</v>
      </c>
      <c r="B2419">
        <v>46109</v>
      </c>
      <c r="C2419">
        <v>50</v>
      </c>
      <c r="D2419" t="str">
        <f t="shared" si="123"/>
        <v>05000US46109</v>
      </c>
      <c r="E2419" t="s">
        <v>2440</v>
      </c>
      <c r="F2419" t="str">
        <f t="shared" si="124"/>
        <v>Roberts</v>
      </c>
      <c r="G2419" t="str">
        <f t="shared" si="125"/>
        <v>South Dakota</v>
      </c>
      <c r="H2419">
        <v>10149</v>
      </c>
      <c r="I2419">
        <v>10149</v>
      </c>
      <c r="J2419">
        <v>10179</v>
      </c>
      <c r="K2419">
        <v>10309</v>
      </c>
      <c r="L2419">
        <v>10341</v>
      </c>
      <c r="M2419">
        <v>10271</v>
      </c>
      <c r="N2419">
        <v>10327</v>
      </c>
      <c r="O2419">
        <v>10275</v>
      </c>
      <c r="P2419" s="2">
        <v>10255</v>
      </c>
      <c r="Q2419" s="1" t="s">
        <v>3292</v>
      </c>
    </row>
    <row r="2420" spans="1:20" x14ac:dyDescent="0.2">
      <c r="A2420" t="s">
        <v>6887</v>
      </c>
      <c r="B2420">
        <v>46111</v>
      </c>
      <c r="C2420">
        <v>50</v>
      </c>
      <c r="D2420" t="str">
        <f t="shared" si="123"/>
        <v>05000US46111</v>
      </c>
      <c r="E2420" t="s">
        <v>2441</v>
      </c>
      <c r="F2420" t="str">
        <f t="shared" si="124"/>
        <v>Sanborn</v>
      </c>
      <c r="G2420" t="str">
        <f t="shared" si="125"/>
        <v>South Dakota</v>
      </c>
      <c r="H2420">
        <v>2355</v>
      </c>
      <c r="I2420">
        <v>2355</v>
      </c>
      <c r="J2420">
        <v>2356</v>
      </c>
      <c r="K2420">
        <v>2361</v>
      </c>
      <c r="L2420">
        <v>2325</v>
      </c>
      <c r="M2420">
        <v>2323</v>
      </c>
      <c r="N2420">
        <v>2338</v>
      </c>
      <c r="O2420">
        <v>2364</v>
      </c>
      <c r="P2420" s="2">
        <v>2396</v>
      </c>
      <c r="Q2420" s="1" t="s">
        <v>3292</v>
      </c>
    </row>
    <row r="2421" spans="1:20" x14ac:dyDescent="0.2">
      <c r="A2421" t="s">
        <v>6888</v>
      </c>
      <c r="B2421">
        <v>46115</v>
      </c>
      <c r="C2421">
        <v>50</v>
      </c>
      <c r="D2421" t="str">
        <f t="shared" si="123"/>
        <v>05000US46115</v>
      </c>
      <c r="E2421" t="s">
        <v>2442</v>
      </c>
      <c r="F2421" t="str">
        <f t="shared" si="124"/>
        <v>Spink</v>
      </c>
      <c r="G2421" t="str">
        <f t="shared" si="125"/>
        <v>South Dakota</v>
      </c>
      <c r="H2421">
        <v>6415</v>
      </c>
      <c r="I2421">
        <v>6415</v>
      </c>
      <c r="J2421">
        <v>6410</v>
      </c>
      <c r="K2421">
        <v>6501</v>
      </c>
      <c r="L2421">
        <v>6650</v>
      </c>
      <c r="M2421">
        <v>6579</v>
      </c>
      <c r="N2421">
        <v>6567</v>
      </c>
      <c r="O2421">
        <v>6478</v>
      </c>
      <c r="P2421" s="2">
        <v>6420</v>
      </c>
      <c r="Q2421" s="1" t="s">
        <v>3292</v>
      </c>
    </row>
    <row r="2422" spans="1:20" x14ac:dyDescent="0.2">
      <c r="A2422" t="s">
        <v>6889</v>
      </c>
      <c r="B2422">
        <v>46117</v>
      </c>
      <c r="C2422">
        <v>50</v>
      </c>
      <c r="D2422" t="str">
        <f t="shared" si="123"/>
        <v>05000US46117</v>
      </c>
      <c r="E2422" t="s">
        <v>2443</v>
      </c>
      <c r="F2422" t="str">
        <f t="shared" si="124"/>
        <v>Stanley</v>
      </c>
      <c r="G2422" t="str">
        <f t="shared" si="125"/>
        <v>South Dakota</v>
      </c>
      <c r="H2422">
        <v>2966</v>
      </c>
      <c r="I2422">
        <v>2966</v>
      </c>
      <c r="J2422">
        <v>2973</v>
      </c>
      <c r="K2422">
        <v>2972</v>
      </c>
      <c r="L2422">
        <v>2963</v>
      </c>
      <c r="M2422">
        <v>2956</v>
      </c>
      <c r="N2422">
        <v>2958</v>
      </c>
      <c r="O2422">
        <v>2951</v>
      </c>
      <c r="P2422" s="2">
        <v>2993</v>
      </c>
      <c r="Q2422" s="10" t="s">
        <v>3276</v>
      </c>
    </row>
    <row r="2423" spans="1:20" x14ac:dyDescent="0.2">
      <c r="A2423" t="s">
        <v>6890</v>
      </c>
      <c r="B2423">
        <v>46119</v>
      </c>
      <c r="C2423">
        <v>50</v>
      </c>
      <c r="D2423" t="str">
        <f t="shared" si="123"/>
        <v>05000US46119</v>
      </c>
      <c r="E2423" t="s">
        <v>2444</v>
      </c>
      <c r="F2423" t="str">
        <f t="shared" si="124"/>
        <v>Sully</v>
      </c>
      <c r="G2423" t="str">
        <f t="shared" si="125"/>
        <v>South Dakota</v>
      </c>
      <c r="H2423">
        <v>1373</v>
      </c>
      <c r="I2423">
        <v>1373</v>
      </c>
      <c r="J2423">
        <v>1380</v>
      </c>
      <c r="K2423">
        <v>1387</v>
      </c>
      <c r="L2423">
        <v>1441</v>
      </c>
      <c r="M2423">
        <v>1451</v>
      </c>
      <c r="N2423">
        <v>1421</v>
      </c>
      <c r="O2423">
        <v>1417</v>
      </c>
      <c r="P2423" s="2">
        <v>1421</v>
      </c>
      <c r="Q2423" s="1" t="s">
        <v>3292</v>
      </c>
    </row>
    <row r="2424" spans="1:20" x14ac:dyDescent="0.2">
      <c r="A2424" t="s">
        <v>6891</v>
      </c>
      <c r="B2424">
        <v>46121</v>
      </c>
      <c r="C2424">
        <v>50</v>
      </c>
      <c r="D2424" t="str">
        <f t="shared" si="123"/>
        <v>05000US46121</v>
      </c>
      <c r="E2424" t="s">
        <v>2445</v>
      </c>
      <c r="F2424" t="str">
        <f t="shared" si="124"/>
        <v>Todd</v>
      </c>
      <c r="G2424" t="str">
        <f t="shared" si="125"/>
        <v>South Dakota</v>
      </c>
      <c r="H2424">
        <v>9612</v>
      </c>
      <c r="I2424">
        <v>9612</v>
      </c>
      <c r="J2424">
        <v>9644</v>
      </c>
      <c r="K2424">
        <v>9870</v>
      </c>
      <c r="L2424">
        <v>9938</v>
      </c>
      <c r="M2424">
        <v>10019</v>
      </c>
      <c r="N2424">
        <v>9977</v>
      </c>
      <c r="O2424">
        <v>10005</v>
      </c>
      <c r="P2424" s="2">
        <v>10155</v>
      </c>
      <c r="Q2424" s="10" t="s">
        <v>3276</v>
      </c>
    </row>
    <row r="2425" spans="1:20" x14ac:dyDescent="0.2">
      <c r="A2425" t="s">
        <v>6892</v>
      </c>
      <c r="B2425">
        <v>46123</v>
      </c>
      <c r="C2425">
        <v>50</v>
      </c>
      <c r="D2425" t="str">
        <f t="shared" si="123"/>
        <v>05000US46123</v>
      </c>
      <c r="E2425" t="s">
        <v>2446</v>
      </c>
      <c r="F2425" t="str">
        <f t="shared" si="124"/>
        <v>Tripp</v>
      </c>
      <c r="G2425" t="str">
        <f t="shared" si="125"/>
        <v>South Dakota</v>
      </c>
      <c r="H2425">
        <v>5644</v>
      </c>
      <c r="I2425">
        <v>5644</v>
      </c>
      <c r="J2425">
        <v>5638</v>
      </c>
      <c r="K2425">
        <v>5606</v>
      </c>
      <c r="L2425">
        <v>5485</v>
      </c>
      <c r="M2425">
        <v>5498</v>
      </c>
      <c r="N2425">
        <v>5485</v>
      </c>
      <c r="O2425">
        <v>5413</v>
      </c>
      <c r="P2425" s="2">
        <v>5492</v>
      </c>
      <c r="Q2425" s="10" t="s">
        <v>3276</v>
      </c>
    </row>
    <row r="2426" spans="1:20" x14ac:dyDescent="0.2">
      <c r="A2426" t="s">
        <v>6893</v>
      </c>
      <c r="B2426">
        <v>46125</v>
      </c>
      <c r="C2426">
        <v>50</v>
      </c>
      <c r="D2426" t="str">
        <f t="shared" si="123"/>
        <v>05000US46125</v>
      </c>
      <c r="E2426" t="s">
        <v>2447</v>
      </c>
      <c r="F2426" t="str">
        <f t="shared" si="124"/>
        <v>Turner</v>
      </c>
      <c r="G2426" t="str">
        <f t="shared" si="125"/>
        <v>South Dakota</v>
      </c>
      <c r="H2426">
        <v>8347</v>
      </c>
      <c r="I2426">
        <v>8347</v>
      </c>
      <c r="J2426">
        <v>8345</v>
      </c>
      <c r="K2426">
        <v>8376</v>
      </c>
      <c r="L2426">
        <v>8330</v>
      </c>
      <c r="M2426">
        <v>8352</v>
      </c>
      <c r="N2426">
        <v>8242</v>
      </c>
      <c r="O2426">
        <v>8203</v>
      </c>
      <c r="P2426" s="2">
        <v>8317</v>
      </c>
      <c r="Q2426" s="10" t="s">
        <v>3289</v>
      </c>
    </row>
    <row r="2427" spans="1:20" x14ac:dyDescent="0.2">
      <c r="A2427" t="s">
        <v>6894</v>
      </c>
      <c r="B2427">
        <v>46127</v>
      </c>
      <c r="C2427">
        <v>50</v>
      </c>
      <c r="D2427" t="str">
        <f t="shared" si="123"/>
        <v>05000US46127</v>
      </c>
      <c r="E2427" t="s">
        <v>2448</v>
      </c>
      <c r="F2427" t="str">
        <f t="shared" si="124"/>
        <v>Union</v>
      </c>
      <c r="G2427" t="str">
        <f t="shared" si="125"/>
        <v>South Dakota</v>
      </c>
      <c r="H2427">
        <v>14399</v>
      </c>
      <c r="I2427">
        <v>14399</v>
      </c>
      <c r="J2427">
        <v>14487</v>
      </c>
      <c r="K2427">
        <v>14618</v>
      </c>
      <c r="L2427">
        <v>14770</v>
      </c>
      <c r="M2427">
        <v>14726</v>
      </c>
      <c r="N2427">
        <v>14947</v>
      </c>
      <c r="O2427">
        <v>14831</v>
      </c>
      <c r="P2427" s="2">
        <v>14934</v>
      </c>
      <c r="Q2427" s="1" t="s">
        <v>3292</v>
      </c>
    </row>
    <row r="2428" spans="1:20" x14ac:dyDescent="0.2">
      <c r="A2428" t="s">
        <v>6895</v>
      </c>
      <c r="B2428">
        <v>46129</v>
      </c>
      <c r="C2428">
        <v>50</v>
      </c>
      <c r="D2428" t="str">
        <f t="shared" si="123"/>
        <v>05000US46129</v>
      </c>
      <c r="E2428" t="s">
        <v>2449</v>
      </c>
      <c r="F2428" t="str">
        <f t="shared" si="124"/>
        <v>Walworth</v>
      </c>
      <c r="G2428" t="str">
        <f t="shared" si="125"/>
        <v>South Dakota</v>
      </c>
      <c r="H2428">
        <v>5438</v>
      </c>
      <c r="I2428">
        <v>5438</v>
      </c>
      <c r="J2428">
        <v>5449</v>
      </c>
      <c r="K2428">
        <v>5572</v>
      </c>
      <c r="L2428">
        <v>5470</v>
      </c>
      <c r="M2428">
        <v>5527</v>
      </c>
      <c r="N2428">
        <v>5561</v>
      </c>
      <c r="O2428">
        <v>5520</v>
      </c>
      <c r="P2428" s="2">
        <v>5610</v>
      </c>
      <c r="Q2428" s="1" t="s">
        <v>3292</v>
      </c>
    </row>
    <row r="2429" spans="1:20" x14ac:dyDescent="0.2">
      <c r="A2429" t="s">
        <v>6896</v>
      </c>
      <c r="B2429">
        <v>46135</v>
      </c>
      <c r="C2429">
        <v>50</v>
      </c>
      <c r="D2429" t="str">
        <f t="shared" si="123"/>
        <v>05000US46135</v>
      </c>
      <c r="E2429" t="s">
        <v>2450</v>
      </c>
      <c r="F2429" t="str">
        <f t="shared" si="124"/>
        <v>Yankton</v>
      </c>
      <c r="G2429" t="str">
        <f t="shared" si="125"/>
        <v>South Dakota</v>
      </c>
      <c r="H2429">
        <v>22438</v>
      </c>
      <c r="I2429">
        <v>22438</v>
      </c>
      <c r="J2429">
        <v>22454</v>
      </c>
      <c r="K2429">
        <v>22503</v>
      </c>
      <c r="L2429">
        <v>22595</v>
      </c>
      <c r="M2429">
        <v>22676</v>
      </c>
      <c r="N2429">
        <v>22693</v>
      </c>
      <c r="O2429">
        <v>22666</v>
      </c>
      <c r="P2429" s="2">
        <v>22616</v>
      </c>
      <c r="Q2429" s="10" t="s">
        <v>3289</v>
      </c>
      <c r="S2429" s="2"/>
      <c r="T2429" s="2"/>
    </row>
    <row r="2430" spans="1:20" x14ac:dyDescent="0.2">
      <c r="A2430" t="s">
        <v>6897</v>
      </c>
      <c r="B2430">
        <v>46137</v>
      </c>
      <c r="C2430">
        <v>50</v>
      </c>
      <c r="D2430" t="str">
        <f t="shared" si="123"/>
        <v>05000US46137</v>
      </c>
      <c r="E2430" t="s">
        <v>2451</v>
      </c>
      <c r="F2430" t="str">
        <f t="shared" si="124"/>
        <v>Ziebach</v>
      </c>
      <c r="G2430" t="str">
        <f t="shared" si="125"/>
        <v>South Dakota</v>
      </c>
      <c r="H2430">
        <v>2801</v>
      </c>
      <c r="I2430">
        <v>2801</v>
      </c>
      <c r="J2430">
        <v>2825</v>
      </c>
      <c r="K2430">
        <v>2833</v>
      </c>
      <c r="L2430">
        <v>2865</v>
      </c>
      <c r="M2430">
        <v>2821</v>
      </c>
      <c r="N2430">
        <v>2814</v>
      </c>
      <c r="O2430">
        <v>2789</v>
      </c>
      <c r="P2430" s="2">
        <v>2801</v>
      </c>
      <c r="Q2430" s="10" t="s">
        <v>3276</v>
      </c>
      <c r="S2430" s="2"/>
      <c r="T2430" s="2"/>
    </row>
    <row r="2431" spans="1:20" x14ac:dyDescent="0.2">
      <c r="A2431" t="s">
        <v>6898</v>
      </c>
      <c r="B2431">
        <v>47001</v>
      </c>
      <c r="C2431">
        <v>50</v>
      </c>
      <c r="D2431" t="str">
        <f t="shared" si="123"/>
        <v>05000US47001</v>
      </c>
      <c r="E2431" t="s">
        <v>2452</v>
      </c>
      <c r="F2431" t="str">
        <f t="shared" si="124"/>
        <v>Anderson</v>
      </c>
      <c r="G2431" t="str">
        <f t="shared" si="125"/>
        <v>Tennessee</v>
      </c>
      <c r="H2431">
        <v>75129</v>
      </c>
      <c r="I2431">
        <v>75094</v>
      </c>
      <c r="J2431">
        <v>75126</v>
      </c>
      <c r="K2431">
        <v>75179</v>
      </c>
      <c r="L2431">
        <v>75326</v>
      </c>
      <c r="M2431">
        <v>75420</v>
      </c>
      <c r="N2431">
        <v>75347</v>
      </c>
      <c r="O2431">
        <v>75698</v>
      </c>
      <c r="P2431" s="2">
        <v>75936</v>
      </c>
      <c r="Q2431" s="10" t="s">
        <v>3311</v>
      </c>
      <c r="S2431" s="3"/>
      <c r="T2431" s="2"/>
    </row>
    <row r="2432" spans="1:20" x14ac:dyDescent="0.2">
      <c r="A2432" t="s">
        <v>6899</v>
      </c>
      <c r="B2432">
        <v>47003</v>
      </c>
      <c r="C2432">
        <v>50</v>
      </c>
      <c r="D2432" t="str">
        <f t="shared" si="123"/>
        <v>05000US47003</v>
      </c>
      <c r="E2432" t="s">
        <v>2453</v>
      </c>
      <c r="F2432" t="str">
        <f t="shared" si="124"/>
        <v>Bedford</v>
      </c>
      <c r="G2432" t="str">
        <f t="shared" si="125"/>
        <v>Tennessee</v>
      </c>
      <c r="H2432">
        <v>45058</v>
      </c>
      <c r="I2432">
        <v>45056</v>
      </c>
      <c r="J2432">
        <v>45100</v>
      </c>
      <c r="K2432">
        <v>45271</v>
      </c>
      <c r="L2432">
        <v>45307</v>
      </c>
      <c r="M2432">
        <v>45638</v>
      </c>
      <c r="N2432">
        <v>46284</v>
      </c>
      <c r="O2432">
        <v>46940</v>
      </c>
      <c r="P2432" s="2">
        <v>47484</v>
      </c>
      <c r="Q2432" s="1" t="s">
        <v>3326</v>
      </c>
      <c r="S2432" s="3"/>
      <c r="T2432" s="2"/>
    </row>
    <row r="2433" spans="1:20" x14ac:dyDescent="0.2">
      <c r="A2433" t="s">
        <v>6900</v>
      </c>
      <c r="B2433">
        <v>47005</v>
      </c>
      <c r="C2433">
        <v>50</v>
      </c>
      <c r="D2433" t="str">
        <f t="shared" si="123"/>
        <v>05000US47005</v>
      </c>
      <c r="E2433" t="s">
        <v>2454</v>
      </c>
      <c r="F2433" t="str">
        <f t="shared" si="124"/>
        <v>Benton</v>
      </c>
      <c r="G2433" t="str">
        <f t="shared" si="125"/>
        <v>Tennessee</v>
      </c>
      <c r="H2433">
        <v>16489</v>
      </c>
      <c r="I2433">
        <v>16491</v>
      </c>
      <c r="J2433">
        <v>16493</v>
      </c>
      <c r="K2433">
        <v>16423</v>
      </c>
      <c r="L2433">
        <v>16354</v>
      </c>
      <c r="M2433">
        <v>16280</v>
      </c>
      <c r="N2433">
        <v>16109</v>
      </c>
      <c r="O2433">
        <v>16107</v>
      </c>
      <c r="P2433" s="2">
        <v>16014</v>
      </c>
      <c r="Q2433" s="1" t="s">
        <v>3326</v>
      </c>
    </row>
    <row r="2434" spans="1:20" x14ac:dyDescent="0.2">
      <c r="A2434" t="s">
        <v>6901</v>
      </c>
      <c r="B2434">
        <v>47007</v>
      </c>
      <c r="C2434">
        <v>50</v>
      </c>
      <c r="D2434" t="str">
        <f t="shared" si="123"/>
        <v>05000US47007</v>
      </c>
      <c r="E2434" t="s">
        <v>2455</v>
      </c>
      <c r="F2434" t="str">
        <f t="shared" si="124"/>
        <v>Bledsoe</v>
      </c>
      <c r="G2434" t="str">
        <f t="shared" si="125"/>
        <v>Tennessee</v>
      </c>
      <c r="H2434">
        <v>12876</v>
      </c>
      <c r="I2434">
        <v>12872</v>
      </c>
      <c r="J2434">
        <v>12874</v>
      </c>
      <c r="K2434">
        <v>12847</v>
      </c>
      <c r="L2434">
        <v>12791</v>
      </c>
      <c r="M2434">
        <v>13785</v>
      </c>
      <c r="N2434">
        <v>14535</v>
      </c>
      <c r="O2434">
        <v>14580</v>
      </c>
      <c r="P2434" s="2">
        <v>14675</v>
      </c>
      <c r="Q2434" s="10" t="s">
        <v>3311</v>
      </c>
    </row>
    <row r="2435" spans="1:20" x14ac:dyDescent="0.2">
      <c r="A2435" t="s">
        <v>6902</v>
      </c>
      <c r="B2435">
        <v>47009</v>
      </c>
      <c r="C2435">
        <v>50</v>
      </c>
      <c r="D2435" t="str">
        <f t="shared" ref="D2435:D2498" si="126">_xlfn.CONCAT("05000US",TEXT(B2435,"00000"))</f>
        <v>05000US47009</v>
      </c>
      <c r="E2435" t="s">
        <v>2456</v>
      </c>
      <c r="F2435" t="str">
        <f t="shared" si="124"/>
        <v>Blount</v>
      </c>
      <c r="G2435" t="str">
        <f t="shared" si="125"/>
        <v>Tennessee</v>
      </c>
      <c r="H2435">
        <v>123010</v>
      </c>
      <c r="I2435">
        <v>123100</v>
      </c>
      <c r="J2435">
        <v>123241</v>
      </c>
      <c r="K2435">
        <v>123704</v>
      </c>
      <c r="L2435">
        <v>124069</v>
      </c>
      <c r="M2435">
        <v>124985</v>
      </c>
      <c r="N2435">
        <v>126092</v>
      </c>
      <c r="O2435">
        <v>127142</v>
      </c>
      <c r="P2435" s="2">
        <v>128670</v>
      </c>
      <c r="Q2435" s="10" t="s">
        <v>3311</v>
      </c>
      <c r="S2435" s="3"/>
      <c r="T2435" s="2"/>
    </row>
    <row r="2436" spans="1:20" x14ac:dyDescent="0.2">
      <c r="A2436" t="s">
        <v>6903</v>
      </c>
      <c r="B2436">
        <v>47011</v>
      </c>
      <c r="C2436">
        <v>50</v>
      </c>
      <c r="D2436" t="str">
        <f t="shared" si="126"/>
        <v>05000US47011</v>
      </c>
      <c r="E2436" t="s">
        <v>2457</v>
      </c>
      <c r="F2436" t="str">
        <f t="shared" ref="F2436:F2499" si="127">MID(MID(E2436,1,FIND(",",E2436)-1),1,FIND(" County",MID(E2436,1,FIND(",",E2436)-1))-1)</f>
        <v>Bradley</v>
      </c>
      <c r="G2436" t="str">
        <f t="shared" ref="G2436:G2499" si="128">MID(E2436,FIND(",",E2436)+2,9999)</f>
        <v>Tennessee</v>
      </c>
      <c r="H2436">
        <v>98963</v>
      </c>
      <c r="I2436">
        <v>98932</v>
      </c>
      <c r="J2436">
        <v>99126</v>
      </c>
      <c r="K2436">
        <v>99883</v>
      </c>
      <c r="L2436">
        <v>101101</v>
      </c>
      <c r="M2436">
        <v>101881</v>
      </c>
      <c r="N2436">
        <v>102921</v>
      </c>
      <c r="O2436">
        <v>103907</v>
      </c>
      <c r="P2436" s="2">
        <v>104490</v>
      </c>
      <c r="Q2436" s="10" t="s">
        <v>3311</v>
      </c>
      <c r="S2436" s="3"/>
      <c r="T2436" s="2"/>
    </row>
    <row r="2437" spans="1:20" x14ac:dyDescent="0.2">
      <c r="A2437" t="s">
        <v>6904</v>
      </c>
      <c r="B2437">
        <v>47013</v>
      </c>
      <c r="C2437">
        <v>50</v>
      </c>
      <c r="D2437" t="str">
        <f t="shared" si="126"/>
        <v>05000US47013</v>
      </c>
      <c r="E2437" t="s">
        <v>2458</v>
      </c>
      <c r="F2437" t="str">
        <f t="shared" si="127"/>
        <v>Campbell</v>
      </c>
      <c r="G2437" t="str">
        <f t="shared" si="128"/>
        <v>Tennessee</v>
      </c>
      <c r="H2437">
        <v>40716</v>
      </c>
      <c r="I2437">
        <v>40723</v>
      </c>
      <c r="J2437">
        <v>40722</v>
      </c>
      <c r="K2437">
        <v>40579</v>
      </c>
      <c r="L2437">
        <v>40460</v>
      </c>
      <c r="M2437">
        <v>40229</v>
      </c>
      <c r="N2437">
        <v>39909</v>
      </c>
      <c r="O2437">
        <v>39728</v>
      </c>
      <c r="P2437" s="2">
        <v>39714</v>
      </c>
      <c r="Q2437" s="10" t="s">
        <v>3311</v>
      </c>
      <c r="S2437" s="3"/>
      <c r="T2437" s="2"/>
    </row>
    <row r="2438" spans="1:20" x14ac:dyDescent="0.2">
      <c r="A2438" t="s">
        <v>6905</v>
      </c>
      <c r="B2438">
        <v>47015</v>
      </c>
      <c r="C2438">
        <v>50</v>
      </c>
      <c r="D2438" t="str">
        <f t="shared" si="126"/>
        <v>05000US47015</v>
      </c>
      <c r="E2438" t="s">
        <v>2459</v>
      </c>
      <c r="F2438" t="str">
        <f t="shared" si="127"/>
        <v>Cannon</v>
      </c>
      <c r="G2438" t="str">
        <f t="shared" si="128"/>
        <v>Tennessee</v>
      </c>
      <c r="H2438">
        <v>13801</v>
      </c>
      <c r="I2438">
        <v>13816</v>
      </c>
      <c r="J2438">
        <v>13814</v>
      </c>
      <c r="K2438">
        <v>13764</v>
      </c>
      <c r="L2438">
        <v>13868</v>
      </c>
      <c r="M2438">
        <v>13800</v>
      </c>
      <c r="N2438">
        <v>13725</v>
      </c>
      <c r="O2438">
        <v>13854</v>
      </c>
      <c r="P2438" s="2">
        <v>14027</v>
      </c>
      <c r="Q2438" s="1" t="s">
        <v>3326</v>
      </c>
    </row>
    <row r="2439" spans="1:20" x14ac:dyDescent="0.2">
      <c r="A2439" t="s">
        <v>6906</v>
      </c>
      <c r="B2439">
        <v>47017</v>
      </c>
      <c r="C2439">
        <v>50</v>
      </c>
      <c r="D2439" t="str">
        <f t="shared" si="126"/>
        <v>05000US47017</v>
      </c>
      <c r="E2439" t="s">
        <v>2460</v>
      </c>
      <c r="F2439" t="str">
        <f t="shared" si="127"/>
        <v>Carroll</v>
      </c>
      <c r="G2439" t="str">
        <f t="shared" si="128"/>
        <v>Tennessee</v>
      </c>
      <c r="H2439">
        <v>28522</v>
      </c>
      <c r="I2439">
        <v>28480</v>
      </c>
      <c r="J2439">
        <v>28445</v>
      </c>
      <c r="K2439">
        <v>28533</v>
      </c>
      <c r="L2439">
        <v>28707</v>
      </c>
      <c r="M2439">
        <v>28685</v>
      </c>
      <c r="N2439">
        <v>28471</v>
      </c>
      <c r="O2439">
        <v>28131</v>
      </c>
      <c r="P2439" s="2">
        <v>28092</v>
      </c>
      <c r="Q2439" s="1" t="s">
        <v>3326</v>
      </c>
    </row>
    <row r="2440" spans="1:20" x14ac:dyDescent="0.2">
      <c r="A2440" t="s">
        <v>6907</v>
      </c>
      <c r="B2440">
        <v>47019</v>
      </c>
      <c r="C2440">
        <v>50</v>
      </c>
      <c r="D2440" t="str">
        <f t="shared" si="126"/>
        <v>05000US47019</v>
      </c>
      <c r="E2440" t="s">
        <v>2461</v>
      </c>
      <c r="F2440" t="str">
        <f t="shared" si="127"/>
        <v>Carter</v>
      </c>
      <c r="G2440" t="str">
        <f t="shared" si="128"/>
        <v>Tennessee</v>
      </c>
      <c r="H2440">
        <v>57424</v>
      </c>
      <c r="I2440">
        <v>57375</v>
      </c>
      <c r="J2440">
        <v>57313</v>
      </c>
      <c r="K2440">
        <v>57434</v>
      </c>
      <c r="L2440">
        <v>57309</v>
      </c>
      <c r="M2440">
        <v>56982</v>
      </c>
      <c r="N2440">
        <v>56312</v>
      </c>
      <c r="O2440">
        <v>56430</v>
      </c>
      <c r="P2440" s="2">
        <v>56502</v>
      </c>
      <c r="Q2440" s="10" t="s">
        <v>3311</v>
      </c>
    </row>
    <row r="2441" spans="1:20" x14ac:dyDescent="0.2">
      <c r="A2441" t="s">
        <v>6908</v>
      </c>
      <c r="B2441">
        <v>47021</v>
      </c>
      <c r="C2441">
        <v>50</v>
      </c>
      <c r="D2441" t="str">
        <f t="shared" si="126"/>
        <v>05000US47021</v>
      </c>
      <c r="E2441" t="s">
        <v>2462</v>
      </c>
      <c r="F2441" t="str">
        <f t="shared" si="127"/>
        <v>Cheatham</v>
      </c>
      <c r="G2441" t="str">
        <f t="shared" si="128"/>
        <v>Tennessee</v>
      </c>
      <c r="H2441">
        <v>39105</v>
      </c>
      <c r="I2441">
        <v>39103</v>
      </c>
      <c r="J2441">
        <v>39115</v>
      </c>
      <c r="K2441">
        <v>38986</v>
      </c>
      <c r="L2441">
        <v>39245</v>
      </c>
      <c r="M2441">
        <v>39387</v>
      </c>
      <c r="N2441">
        <v>39674</v>
      </c>
      <c r="O2441">
        <v>39690</v>
      </c>
      <c r="P2441" s="2">
        <v>39880</v>
      </c>
      <c r="Q2441" s="1" t="s">
        <v>3326</v>
      </c>
    </row>
    <row r="2442" spans="1:20" x14ac:dyDescent="0.2">
      <c r="A2442" t="s">
        <v>6909</v>
      </c>
      <c r="B2442">
        <v>47023</v>
      </c>
      <c r="C2442">
        <v>50</v>
      </c>
      <c r="D2442" t="str">
        <f t="shared" si="126"/>
        <v>05000US47023</v>
      </c>
      <c r="E2442" t="s">
        <v>2463</v>
      </c>
      <c r="F2442" t="str">
        <f t="shared" si="127"/>
        <v>Chester</v>
      </c>
      <c r="G2442" t="str">
        <f t="shared" si="128"/>
        <v>Tennessee</v>
      </c>
      <c r="H2442">
        <v>17131</v>
      </c>
      <c r="I2442">
        <v>17143</v>
      </c>
      <c r="J2442">
        <v>17184</v>
      </c>
      <c r="K2442">
        <v>17222</v>
      </c>
      <c r="L2442">
        <v>17213</v>
      </c>
      <c r="M2442">
        <v>17340</v>
      </c>
      <c r="N2442">
        <v>17358</v>
      </c>
      <c r="O2442">
        <v>17413</v>
      </c>
      <c r="P2442" s="2">
        <v>17453</v>
      </c>
      <c r="Q2442" s="1" t="s">
        <v>3326</v>
      </c>
    </row>
    <row r="2443" spans="1:20" x14ac:dyDescent="0.2">
      <c r="A2443" t="s">
        <v>6910</v>
      </c>
      <c r="B2443">
        <v>47025</v>
      </c>
      <c r="C2443">
        <v>50</v>
      </c>
      <c r="D2443" t="str">
        <f t="shared" si="126"/>
        <v>05000US47025</v>
      </c>
      <c r="E2443" t="s">
        <v>2464</v>
      </c>
      <c r="F2443" t="str">
        <f t="shared" si="127"/>
        <v>Claiborne</v>
      </c>
      <c r="G2443" t="str">
        <f t="shared" si="128"/>
        <v>Tennessee</v>
      </c>
      <c r="H2443">
        <v>32213</v>
      </c>
      <c r="I2443">
        <v>32212</v>
      </c>
      <c r="J2443">
        <v>32234</v>
      </c>
      <c r="K2443">
        <v>32088</v>
      </c>
      <c r="L2443">
        <v>31770</v>
      </c>
      <c r="M2443">
        <v>31661</v>
      </c>
      <c r="N2443">
        <v>31630</v>
      </c>
      <c r="O2443">
        <v>31687</v>
      </c>
      <c r="P2443" s="2">
        <v>31757</v>
      </c>
      <c r="Q2443" s="10" t="s">
        <v>3311</v>
      </c>
    </row>
    <row r="2444" spans="1:20" x14ac:dyDescent="0.2">
      <c r="A2444" t="s">
        <v>6911</v>
      </c>
      <c r="B2444">
        <v>47027</v>
      </c>
      <c r="C2444">
        <v>50</v>
      </c>
      <c r="D2444" t="str">
        <f t="shared" si="126"/>
        <v>05000US47027</v>
      </c>
      <c r="E2444" t="s">
        <v>2465</v>
      </c>
      <c r="F2444" t="str">
        <f t="shared" si="127"/>
        <v>Clay</v>
      </c>
      <c r="G2444" t="str">
        <f t="shared" si="128"/>
        <v>Tennessee</v>
      </c>
      <c r="H2444">
        <v>7861</v>
      </c>
      <c r="I2444">
        <v>7860</v>
      </c>
      <c r="J2444">
        <v>7843</v>
      </c>
      <c r="K2444">
        <v>7827</v>
      </c>
      <c r="L2444">
        <v>7801</v>
      </c>
      <c r="M2444">
        <v>7784</v>
      </c>
      <c r="N2444">
        <v>7733</v>
      </c>
      <c r="O2444">
        <v>7773</v>
      </c>
      <c r="P2444" s="2">
        <v>7752</v>
      </c>
      <c r="Q2444" s="1" t="s">
        <v>3326</v>
      </c>
    </row>
    <row r="2445" spans="1:20" x14ac:dyDescent="0.2">
      <c r="A2445" t="s">
        <v>6912</v>
      </c>
      <c r="B2445">
        <v>47029</v>
      </c>
      <c r="C2445">
        <v>50</v>
      </c>
      <c r="D2445" t="str">
        <f t="shared" si="126"/>
        <v>05000US47029</v>
      </c>
      <c r="E2445" t="s">
        <v>2466</v>
      </c>
      <c r="F2445" t="str">
        <f t="shared" si="127"/>
        <v>Cocke</v>
      </c>
      <c r="G2445" t="str">
        <f t="shared" si="128"/>
        <v>Tennessee</v>
      </c>
      <c r="H2445">
        <v>35662</v>
      </c>
      <c r="I2445">
        <v>35642</v>
      </c>
      <c r="J2445">
        <v>35644</v>
      </c>
      <c r="K2445">
        <v>35372</v>
      </c>
      <c r="L2445">
        <v>35450</v>
      </c>
      <c r="M2445">
        <v>35287</v>
      </c>
      <c r="N2445">
        <v>35230</v>
      </c>
      <c r="O2445">
        <v>35096</v>
      </c>
      <c r="P2445" s="2">
        <v>35219</v>
      </c>
      <c r="Q2445" s="10" t="s">
        <v>3311</v>
      </c>
    </row>
    <row r="2446" spans="1:20" x14ac:dyDescent="0.2">
      <c r="A2446" t="s">
        <v>6913</v>
      </c>
      <c r="B2446">
        <v>47031</v>
      </c>
      <c r="C2446">
        <v>50</v>
      </c>
      <c r="D2446" t="str">
        <f t="shared" si="126"/>
        <v>05000US47031</v>
      </c>
      <c r="E2446" t="s">
        <v>2467</v>
      </c>
      <c r="F2446" t="str">
        <f t="shared" si="127"/>
        <v>Coffee</v>
      </c>
      <c r="G2446" t="str">
        <f t="shared" si="128"/>
        <v>Tennessee</v>
      </c>
      <c r="H2446">
        <v>52796</v>
      </c>
      <c r="I2446">
        <v>52800</v>
      </c>
      <c r="J2446">
        <v>52783</v>
      </c>
      <c r="K2446">
        <v>52882</v>
      </c>
      <c r="L2446">
        <v>53132</v>
      </c>
      <c r="M2446">
        <v>53324</v>
      </c>
      <c r="N2446">
        <v>53623</v>
      </c>
      <c r="O2446">
        <v>54279</v>
      </c>
      <c r="P2446" s="2">
        <v>54682</v>
      </c>
      <c r="Q2446" s="1" t="s">
        <v>3326</v>
      </c>
    </row>
    <row r="2447" spans="1:20" x14ac:dyDescent="0.2">
      <c r="A2447" t="s">
        <v>6914</v>
      </c>
      <c r="B2447">
        <v>47033</v>
      </c>
      <c r="C2447">
        <v>50</v>
      </c>
      <c r="D2447" t="str">
        <f t="shared" si="126"/>
        <v>05000US47033</v>
      </c>
      <c r="E2447" t="s">
        <v>2468</v>
      </c>
      <c r="F2447" t="str">
        <f t="shared" si="127"/>
        <v>Crockett</v>
      </c>
      <c r="G2447" t="str">
        <f t="shared" si="128"/>
        <v>Tennessee</v>
      </c>
      <c r="H2447">
        <v>14586</v>
      </c>
      <c r="I2447">
        <v>14576</v>
      </c>
      <c r="J2447">
        <v>14574</v>
      </c>
      <c r="K2447">
        <v>14550</v>
      </c>
      <c r="L2447">
        <v>14607</v>
      </c>
      <c r="M2447">
        <v>14590</v>
      </c>
      <c r="N2447">
        <v>14614</v>
      </c>
      <c r="O2447">
        <v>14566</v>
      </c>
      <c r="P2447" s="2">
        <v>14411</v>
      </c>
      <c r="Q2447" s="10" t="s">
        <v>3310</v>
      </c>
    </row>
    <row r="2448" spans="1:20" x14ac:dyDescent="0.2">
      <c r="A2448" t="s">
        <v>6915</v>
      </c>
      <c r="B2448">
        <v>47035</v>
      </c>
      <c r="C2448">
        <v>50</v>
      </c>
      <c r="D2448" t="str">
        <f t="shared" si="126"/>
        <v>05000US47035</v>
      </c>
      <c r="E2448" t="s">
        <v>2469</v>
      </c>
      <c r="F2448" t="str">
        <f t="shared" si="127"/>
        <v>Cumberland</v>
      </c>
      <c r="G2448" t="str">
        <f t="shared" si="128"/>
        <v>Tennessee</v>
      </c>
      <c r="H2448">
        <v>56053</v>
      </c>
      <c r="I2448">
        <v>56062</v>
      </c>
      <c r="J2448">
        <v>56210</v>
      </c>
      <c r="K2448">
        <v>56620</v>
      </c>
      <c r="L2448">
        <v>57073</v>
      </c>
      <c r="M2448">
        <v>57513</v>
      </c>
      <c r="N2448">
        <v>57958</v>
      </c>
      <c r="O2448">
        <v>58278</v>
      </c>
      <c r="P2448" s="2">
        <v>58655</v>
      </c>
      <c r="Q2448" s="10" t="s">
        <v>3311</v>
      </c>
    </row>
    <row r="2449" spans="1:17" x14ac:dyDescent="0.2">
      <c r="A2449" t="s">
        <v>6916</v>
      </c>
      <c r="B2449">
        <v>47037</v>
      </c>
      <c r="C2449">
        <v>50</v>
      </c>
      <c r="D2449" t="str">
        <f t="shared" si="126"/>
        <v>05000US47037</v>
      </c>
      <c r="E2449" t="s">
        <v>2470</v>
      </c>
      <c r="F2449" t="str">
        <f t="shared" si="127"/>
        <v>Davidson</v>
      </c>
      <c r="G2449" t="str">
        <f t="shared" si="128"/>
        <v>Tennessee</v>
      </c>
      <c r="H2449">
        <v>626681</v>
      </c>
      <c r="I2449">
        <v>626580</v>
      </c>
      <c r="J2449">
        <v>628077</v>
      </c>
      <c r="K2449">
        <v>635503</v>
      </c>
      <c r="L2449">
        <v>649004</v>
      </c>
      <c r="M2449">
        <v>658990</v>
      </c>
      <c r="N2449">
        <v>668699</v>
      </c>
      <c r="O2449">
        <v>678323</v>
      </c>
      <c r="P2449" s="2">
        <v>684410</v>
      </c>
      <c r="Q2449" s="1" t="s">
        <v>3326</v>
      </c>
    </row>
    <row r="2450" spans="1:17" x14ac:dyDescent="0.2">
      <c r="A2450" t="s">
        <v>6917</v>
      </c>
      <c r="B2450">
        <v>47039</v>
      </c>
      <c r="C2450">
        <v>50</v>
      </c>
      <c r="D2450" t="str">
        <f t="shared" si="126"/>
        <v>05000US47039</v>
      </c>
      <c r="E2450" t="s">
        <v>2471</v>
      </c>
      <c r="F2450" t="str">
        <f t="shared" si="127"/>
        <v>Decatur</v>
      </c>
      <c r="G2450" t="str">
        <f t="shared" si="128"/>
        <v>Tennessee</v>
      </c>
      <c r="H2450">
        <v>11757</v>
      </c>
      <c r="I2450">
        <v>11750</v>
      </c>
      <c r="J2450">
        <v>11729</v>
      </c>
      <c r="K2450">
        <v>11684</v>
      </c>
      <c r="L2450">
        <v>11660</v>
      </c>
      <c r="M2450">
        <v>11697</v>
      </c>
      <c r="N2450">
        <v>11733</v>
      </c>
      <c r="O2450">
        <v>11657</v>
      </c>
      <c r="P2450" s="2">
        <v>11769</v>
      </c>
      <c r="Q2450" s="1" t="s">
        <v>3326</v>
      </c>
    </row>
    <row r="2451" spans="1:17" x14ac:dyDescent="0.2">
      <c r="A2451" t="s">
        <v>6918</v>
      </c>
      <c r="B2451">
        <v>47041</v>
      </c>
      <c r="C2451">
        <v>50</v>
      </c>
      <c r="D2451" t="str">
        <f t="shared" si="126"/>
        <v>05000US47041</v>
      </c>
      <c r="E2451" t="s">
        <v>2472</v>
      </c>
      <c r="F2451" t="str">
        <f t="shared" si="127"/>
        <v>DeKalb</v>
      </c>
      <c r="G2451" t="str">
        <f t="shared" si="128"/>
        <v>Tennessee</v>
      </c>
      <c r="H2451">
        <v>18723</v>
      </c>
      <c r="I2451">
        <v>18720</v>
      </c>
      <c r="J2451">
        <v>18716</v>
      </c>
      <c r="K2451">
        <v>18794</v>
      </c>
      <c r="L2451">
        <v>18911</v>
      </c>
      <c r="M2451">
        <v>19108</v>
      </c>
      <c r="N2451">
        <v>19211</v>
      </c>
      <c r="O2451">
        <v>19205</v>
      </c>
      <c r="P2451" s="2">
        <v>19361</v>
      </c>
      <c r="Q2451" s="1" t="s">
        <v>3326</v>
      </c>
    </row>
    <row r="2452" spans="1:17" x14ac:dyDescent="0.2">
      <c r="A2452" t="s">
        <v>6919</v>
      </c>
      <c r="B2452">
        <v>47043</v>
      </c>
      <c r="C2452">
        <v>50</v>
      </c>
      <c r="D2452" t="str">
        <f t="shared" si="126"/>
        <v>05000US47043</v>
      </c>
      <c r="E2452" t="s">
        <v>2473</v>
      </c>
      <c r="F2452" t="str">
        <f t="shared" si="127"/>
        <v>Dickson</v>
      </c>
      <c r="G2452" t="str">
        <f t="shared" si="128"/>
        <v>Tennessee</v>
      </c>
      <c r="H2452">
        <v>49666</v>
      </c>
      <c r="I2452">
        <v>49658</v>
      </c>
      <c r="J2452">
        <v>49701</v>
      </c>
      <c r="K2452">
        <v>49946</v>
      </c>
      <c r="L2452">
        <v>50177</v>
      </c>
      <c r="M2452">
        <v>50211</v>
      </c>
      <c r="N2452">
        <v>50609</v>
      </c>
      <c r="O2452">
        <v>51461</v>
      </c>
      <c r="P2452" s="2">
        <v>52170</v>
      </c>
      <c r="Q2452" s="1" t="s">
        <v>3326</v>
      </c>
    </row>
    <row r="2453" spans="1:17" x14ac:dyDescent="0.2">
      <c r="A2453" t="s">
        <v>6920</v>
      </c>
      <c r="B2453">
        <v>47045</v>
      </c>
      <c r="C2453">
        <v>50</v>
      </c>
      <c r="D2453" t="str">
        <f t="shared" si="126"/>
        <v>05000US47045</v>
      </c>
      <c r="E2453" t="s">
        <v>2474</v>
      </c>
      <c r="F2453" t="str">
        <f t="shared" si="127"/>
        <v>Dyer</v>
      </c>
      <c r="G2453" t="str">
        <f t="shared" si="128"/>
        <v>Tennessee</v>
      </c>
      <c r="H2453">
        <v>38335</v>
      </c>
      <c r="I2453">
        <v>38330</v>
      </c>
      <c r="J2453">
        <v>38313</v>
      </c>
      <c r="K2453">
        <v>38148</v>
      </c>
      <c r="L2453">
        <v>38246</v>
      </c>
      <c r="M2453">
        <v>38148</v>
      </c>
      <c r="N2453">
        <v>37868</v>
      </c>
      <c r="O2453">
        <v>37878</v>
      </c>
      <c r="P2453" s="2">
        <v>37708</v>
      </c>
      <c r="Q2453" s="10" t="s">
        <v>3310</v>
      </c>
    </row>
    <row r="2454" spans="1:17" x14ac:dyDescent="0.2">
      <c r="A2454" t="s">
        <v>6921</v>
      </c>
      <c r="B2454">
        <v>47047</v>
      </c>
      <c r="C2454">
        <v>50</v>
      </c>
      <c r="D2454" t="str">
        <f t="shared" si="126"/>
        <v>05000US47047</v>
      </c>
      <c r="E2454" t="s">
        <v>2475</v>
      </c>
      <c r="F2454" t="str">
        <f t="shared" si="127"/>
        <v>Fayette</v>
      </c>
      <c r="G2454" t="str">
        <f t="shared" si="128"/>
        <v>Tennessee</v>
      </c>
      <c r="H2454">
        <v>38413</v>
      </c>
      <c r="I2454">
        <v>38439</v>
      </c>
      <c r="J2454">
        <v>38435</v>
      </c>
      <c r="K2454">
        <v>38569</v>
      </c>
      <c r="L2454">
        <v>38662</v>
      </c>
      <c r="M2454">
        <v>38810</v>
      </c>
      <c r="N2454">
        <v>39072</v>
      </c>
      <c r="O2454">
        <v>39220</v>
      </c>
      <c r="P2454" s="2">
        <v>39590</v>
      </c>
      <c r="Q2454" s="1" t="s">
        <v>3326</v>
      </c>
    </row>
    <row r="2455" spans="1:17" x14ac:dyDescent="0.2">
      <c r="A2455" t="s">
        <v>6922</v>
      </c>
      <c r="B2455">
        <v>47049</v>
      </c>
      <c r="C2455">
        <v>50</v>
      </c>
      <c r="D2455" t="str">
        <f t="shared" si="126"/>
        <v>05000US47049</v>
      </c>
      <c r="E2455" t="s">
        <v>2476</v>
      </c>
      <c r="F2455" t="str">
        <f t="shared" si="127"/>
        <v>Fentress</v>
      </c>
      <c r="G2455" t="str">
        <f t="shared" si="128"/>
        <v>Tennessee</v>
      </c>
      <c r="H2455">
        <v>17959</v>
      </c>
      <c r="I2455">
        <v>17960</v>
      </c>
      <c r="J2455">
        <v>17928</v>
      </c>
      <c r="K2455">
        <v>18026</v>
      </c>
      <c r="L2455">
        <v>17924</v>
      </c>
      <c r="M2455">
        <v>17937</v>
      </c>
      <c r="N2455">
        <v>17867</v>
      </c>
      <c r="O2455">
        <v>17917</v>
      </c>
      <c r="P2455" s="2">
        <v>18033</v>
      </c>
      <c r="Q2455" s="10" t="s">
        <v>3311</v>
      </c>
    </row>
    <row r="2456" spans="1:17" x14ac:dyDescent="0.2">
      <c r="A2456" t="s">
        <v>6923</v>
      </c>
      <c r="B2456">
        <v>47051</v>
      </c>
      <c r="C2456">
        <v>50</v>
      </c>
      <c r="D2456" t="str">
        <f t="shared" si="126"/>
        <v>05000US47051</v>
      </c>
      <c r="E2456" t="s">
        <v>2477</v>
      </c>
      <c r="F2456" t="str">
        <f t="shared" si="127"/>
        <v>Franklin</v>
      </c>
      <c r="G2456" t="str">
        <f t="shared" si="128"/>
        <v>Tennessee</v>
      </c>
      <c r="H2456">
        <v>41052</v>
      </c>
      <c r="I2456">
        <v>41064</v>
      </c>
      <c r="J2456">
        <v>40970</v>
      </c>
      <c r="K2456">
        <v>40862</v>
      </c>
      <c r="L2456">
        <v>40786</v>
      </c>
      <c r="M2456">
        <v>41313</v>
      </c>
      <c r="N2456">
        <v>41428</v>
      </c>
      <c r="O2456">
        <v>41514</v>
      </c>
      <c r="P2456" s="2">
        <v>41700</v>
      </c>
      <c r="Q2456" s="10" t="s">
        <v>3310</v>
      </c>
    </row>
    <row r="2457" spans="1:17" x14ac:dyDescent="0.2">
      <c r="A2457" t="s">
        <v>6924</v>
      </c>
      <c r="B2457">
        <v>47053</v>
      </c>
      <c r="C2457">
        <v>50</v>
      </c>
      <c r="D2457" t="str">
        <f t="shared" si="126"/>
        <v>05000US47053</v>
      </c>
      <c r="E2457" t="s">
        <v>2478</v>
      </c>
      <c r="F2457" t="str">
        <f t="shared" si="127"/>
        <v>Gibson</v>
      </c>
      <c r="G2457" t="str">
        <f t="shared" si="128"/>
        <v>Tennessee</v>
      </c>
      <c r="H2457">
        <v>49683</v>
      </c>
      <c r="I2457">
        <v>49691</v>
      </c>
      <c r="J2457">
        <v>49732</v>
      </c>
      <c r="K2457">
        <v>49873</v>
      </c>
      <c r="L2457">
        <v>49689</v>
      </c>
      <c r="M2457">
        <v>49483</v>
      </c>
      <c r="N2457">
        <v>49541</v>
      </c>
      <c r="O2457">
        <v>49442</v>
      </c>
      <c r="P2457" s="2">
        <v>49401</v>
      </c>
      <c r="Q2457" s="10" t="s">
        <v>3310</v>
      </c>
    </row>
    <row r="2458" spans="1:17" x14ac:dyDescent="0.2">
      <c r="A2458" t="s">
        <v>6925</v>
      </c>
      <c r="B2458">
        <v>47055</v>
      </c>
      <c r="C2458">
        <v>50</v>
      </c>
      <c r="D2458" t="str">
        <f t="shared" si="126"/>
        <v>05000US47055</v>
      </c>
      <c r="E2458" t="s">
        <v>2479</v>
      </c>
      <c r="F2458" t="str">
        <f t="shared" si="127"/>
        <v>Giles</v>
      </c>
      <c r="G2458" t="str">
        <f t="shared" si="128"/>
        <v>Tennessee</v>
      </c>
      <c r="H2458">
        <v>29485</v>
      </c>
      <c r="I2458">
        <v>29489</v>
      </c>
      <c r="J2458">
        <v>29401</v>
      </c>
      <c r="K2458">
        <v>29337</v>
      </c>
      <c r="L2458">
        <v>29006</v>
      </c>
      <c r="M2458">
        <v>28859</v>
      </c>
      <c r="N2458">
        <v>28917</v>
      </c>
      <c r="O2458">
        <v>29079</v>
      </c>
      <c r="P2458" s="2">
        <v>29307</v>
      </c>
      <c r="Q2458" s="1" t="s">
        <v>3326</v>
      </c>
    </row>
    <row r="2459" spans="1:17" x14ac:dyDescent="0.2">
      <c r="A2459" t="s">
        <v>6926</v>
      </c>
      <c r="B2459">
        <v>47057</v>
      </c>
      <c r="C2459">
        <v>50</v>
      </c>
      <c r="D2459" t="str">
        <f t="shared" si="126"/>
        <v>05000US47057</v>
      </c>
      <c r="E2459" t="s">
        <v>2480</v>
      </c>
      <c r="F2459" t="str">
        <f t="shared" si="127"/>
        <v>Grainger</v>
      </c>
      <c r="G2459" t="str">
        <f t="shared" si="128"/>
        <v>Tennessee</v>
      </c>
      <c r="H2459">
        <v>22657</v>
      </c>
      <c r="I2459">
        <v>22656</v>
      </c>
      <c r="J2459">
        <v>22714</v>
      </c>
      <c r="K2459">
        <v>22733</v>
      </c>
      <c r="L2459">
        <v>22649</v>
      </c>
      <c r="M2459">
        <v>22681</v>
      </c>
      <c r="N2459">
        <v>22830</v>
      </c>
      <c r="O2459">
        <v>22835</v>
      </c>
      <c r="P2459" s="2">
        <v>23072</v>
      </c>
      <c r="Q2459" s="10" t="s">
        <v>3311</v>
      </c>
    </row>
    <row r="2460" spans="1:17" x14ac:dyDescent="0.2">
      <c r="A2460" t="s">
        <v>6927</v>
      </c>
      <c r="B2460">
        <v>47059</v>
      </c>
      <c r="C2460">
        <v>50</v>
      </c>
      <c r="D2460" t="str">
        <f t="shared" si="126"/>
        <v>05000US47059</v>
      </c>
      <c r="E2460" t="s">
        <v>2481</v>
      </c>
      <c r="F2460" t="str">
        <f t="shared" si="127"/>
        <v>Greene</v>
      </c>
      <c r="G2460" t="str">
        <f t="shared" si="128"/>
        <v>Tennessee</v>
      </c>
      <c r="H2460">
        <v>68831</v>
      </c>
      <c r="I2460">
        <v>68825</v>
      </c>
      <c r="J2460">
        <v>68826</v>
      </c>
      <c r="K2460">
        <v>68996</v>
      </c>
      <c r="L2460">
        <v>68654</v>
      </c>
      <c r="M2460">
        <v>68272</v>
      </c>
      <c r="N2460">
        <v>68416</v>
      </c>
      <c r="O2460">
        <v>68551</v>
      </c>
      <c r="P2460" s="2">
        <v>68615</v>
      </c>
      <c r="Q2460" s="10" t="s">
        <v>3311</v>
      </c>
    </row>
    <row r="2461" spans="1:17" x14ac:dyDescent="0.2">
      <c r="A2461" t="s">
        <v>6928</v>
      </c>
      <c r="B2461">
        <v>47061</v>
      </c>
      <c r="C2461">
        <v>50</v>
      </c>
      <c r="D2461" t="str">
        <f t="shared" si="126"/>
        <v>05000US47061</v>
      </c>
      <c r="E2461" t="s">
        <v>2482</v>
      </c>
      <c r="F2461" t="str">
        <f t="shared" si="127"/>
        <v>Grundy</v>
      </c>
      <c r="G2461" t="str">
        <f t="shared" si="128"/>
        <v>Tennessee</v>
      </c>
      <c r="H2461">
        <v>13703</v>
      </c>
      <c r="I2461">
        <v>13726</v>
      </c>
      <c r="J2461">
        <v>13738</v>
      </c>
      <c r="K2461">
        <v>13657</v>
      </c>
      <c r="L2461">
        <v>13653</v>
      </c>
      <c r="M2461">
        <v>13509</v>
      </c>
      <c r="N2461">
        <v>13464</v>
      </c>
      <c r="O2461">
        <v>13456</v>
      </c>
      <c r="P2461" s="2">
        <v>13389</v>
      </c>
      <c r="Q2461" s="10" t="s">
        <v>3311</v>
      </c>
    </row>
    <row r="2462" spans="1:17" x14ac:dyDescent="0.2">
      <c r="A2462" t="s">
        <v>6929</v>
      </c>
      <c r="B2462">
        <v>47063</v>
      </c>
      <c r="C2462">
        <v>50</v>
      </c>
      <c r="D2462" t="str">
        <f t="shared" si="126"/>
        <v>05000US47063</v>
      </c>
      <c r="E2462" t="s">
        <v>2483</v>
      </c>
      <c r="F2462" t="str">
        <f t="shared" si="127"/>
        <v>Hamblen</v>
      </c>
      <c r="G2462" t="str">
        <f t="shared" si="128"/>
        <v>Tennessee</v>
      </c>
      <c r="H2462">
        <v>62544</v>
      </c>
      <c r="I2462">
        <v>62533</v>
      </c>
      <c r="J2462">
        <v>62550</v>
      </c>
      <c r="K2462">
        <v>62816</v>
      </c>
      <c r="L2462">
        <v>62712</v>
      </c>
      <c r="M2462">
        <v>63082</v>
      </c>
      <c r="N2462">
        <v>63022</v>
      </c>
      <c r="O2462">
        <v>63414</v>
      </c>
      <c r="P2462" s="2">
        <v>63785</v>
      </c>
      <c r="Q2462" s="10" t="s">
        <v>3311</v>
      </c>
    </row>
    <row r="2463" spans="1:17" x14ac:dyDescent="0.2">
      <c r="A2463" t="s">
        <v>6930</v>
      </c>
      <c r="B2463">
        <v>47065</v>
      </c>
      <c r="C2463">
        <v>50</v>
      </c>
      <c r="D2463" t="str">
        <f t="shared" si="126"/>
        <v>05000US47065</v>
      </c>
      <c r="E2463" t="s">
        <v>2484</v>
      </c>
      <c r="F2463" t="str">
        <f t="shared" si="127"/>
        <v>Hamilton</v>
      </c>
      <c r="G2463" t="str">
        <f t="shared" si="128"/>
        <v>Tennessee</v>
      </c>
      <c r="H2463">
        <v>336463</v>
      </c>
      <c r="I2463">
        <v>336484</v>
      </c>
      <c r="J2463">
        <v>337332</v>
      </c>
      <c r="K2463">
        <v>340939</v>
      </c>
      <c r="L2463">
        <v>345783</v>
      </c>
      <c r="M2463">
        <v>348853</v>
      </c>
      <c r="N2463">
        <v>350545</v>
      </c>
      <c r="O2463">
        <v>353604</v>
      </c>
      <c r="P2463" s="2">
        <v>357738</v>
      </c>
      <c r="Q2463" s="10" t="s">
        <v>3311</v>
      </c>
    </row>
    <row r="2464" spans="1:17" x14ac:dyDescent="0.2">
      <c r="A2464" t="s">
        <v>6931</v>
      </c>
      <c r="B2464">
        <v>47067</v>
      </c>
      <c r="C2464">
        <v>50</v>
      </c>
      <c r="D2464" t="str">
        <f t="shared" si="126"/>
        <v>05000US47067</v>
      </c>
      <c r="E2464" t="s">
        <v>2485</v>
      </c>
      <c r="F2464" t="str">
        <f t="shared" si="127"/>
        <v>Hancock</v>
      </c>
      <c r="G2464" t="str">
        <f t="shared" si="128"/>
        <v>Tennessee</v>
      </c>
      <c r="H2464">
        <v>6819</v>
      </c>
      <c r="I2464">
        <v>6815</v>
      </c>
      <c r="J2464">
        <v>6808</v>
      </c>
      <c r="K2464">
        <v>6711</v>
      </c>
      <c r="L2464">
        <v>6675</v>
      </c>
      <c r="M2464">
        <v>6638</v>
      </c>
      <c r="N2464">
        <v>6602</v>
      </c>
      <c r="O2464">
        <v>6554</v>
      </c>
      <c r="P2464" s="2">
        <v>6577</v>
      </c>
      <c r="Q2464" s="10" t="s">
        <v>3311</v>
      </c>
    </row>
    <row r="2465" spans="1:17" x14ac:dyDescent="0.2">
      <c r="A2465" t="s">
        <v>6932</v>
      </c>
      <c r="B2465">
        <v>47069</v>
      </c>
      <c r="C2465">
        <v>50</v>
      </c>
      <c r="D2465" t="str">
        <f t="shared" si="126"/>
        <v>05000US47069</v>
      </c>
      <c r="E2465" t="s">
        <v>2486</v>
      </c>
      <c r="F2465" t="str">
        <f t="shared" si="127"/>
        <v>Hardeman</v>
      </c>
      <c r="G2465" t="str">
        <f t="shared" si="128"/>
        <v>Tennessee</v>
      </c>
      <c r="H2465">
        <v>27253</v>
      </c>
      <c r="I2465">
        <v>27247</v>
      </c>
      <c r="J2465">
        <v>27154</v>
      </c>
      <c r="K2465">
        <v>26851</v>
      </c>
      <c r="L2465">
        <v>26528</v>
      </c>
      <c r="M2465">
        <v>26251</v>
      </c>
      <c r="N2465">
        <v>25927</v>
      </c>
      <c r="O2465">
        <v>25732</v>
      </c>
      <c r="P2465" s="2">
        <v>25435</v>
      </c>
      <c r="Q2465" s="1" t="s">
        <v>3326</v>
      </c>
    </row>
    <row r="2466" spans="1:17" x14ac:dyDescent="0.2">
      <c r="A2466" t="s">
        <v>6933</v>
      </c>
      <c r="B2466">
        <v>47071</v>
      </c>
      <c r="C2466">
        <v>50</v>
      </c>
      <c r="D2466" t="str">
        <f t="shared" si="126"/>
        <v>05000US47071</v>
      </c>
      <c r="E2466" t="s">
        <v>2487</v>
      </c>
      <c r="F2466" t="str">
        <f t="shared" si="127"/>
        <v>Hardin</v>
      </c>
      <c r="G2466" t="str">
        <f t="shared" si="128"/>
        <v>Tennessee</v>
      </c>
      <c r="H2466">
        <v>26026</v>
      </c>
      <c r="I2466">
        <v>26012</v>
      </c>
      <c r="J2466">
        <v>26039</v>
      </c>
      <c r="K2466">
        <v>25868</v>
      </c>
      <c r="L2466">
        <v>26005</v>
      </c>
      <c r="M2466">
        <v>25981</v>
      </c>
      <c r="N2466">
        <v>25810</v>
      </c>
      <c r="O2466">
        <v>25718</v>
      </c>
      <c r="P2466" s="2">
        <v>25679</v>
      </c>
      <c r="Q2466" s="1" t="s">
        <v>3326</v>
      </c>
    </row>
    <row r="2467" spans="1:17" x14ac:dyDescent="0.2">
      <c r="A2467" t="s">
        <v>6934</v>
      </c>
      <c r="B2467">
        <v>47073</v>
      </c>
      <c r="C2467">
        <v>50</v>
      </c>
      <c r="D2467" t="str">
        <f t="shared" si="126"/>
        <v>05000US47073</v>
      </c>
      <c r="E2467" t="s">
        <v>2488</v>
      </c>
      <c r="F2467" t="str">
        <f t="shared" si="127"/>
        <v>Hawkins</v>
      </c>
      <c r="G2467" t="str">
        <f t="shared" si="128"/>
        <v>Tennessee</v>
      </c>
      <c r="H2467">
        <v>56833</v>
      </c>
      <c r="I2467">
        <v>56829</v>
      </c>
      <c r="J2467">
        <v>56867</v>
      </c>
      <c r="K2467">
        <v>56617</v>
      </c>
      <c r="L2467">
        <v>56561</v>
      </c>
      <c r="M2467">
        <v>56740</v>
      </c>
      <c r="N2467">
        <v>56529</v>
      </c>
      <c r="O2467">
        <v>56443</v>
      </c>
      <c r="P2467" s="2">
        <v>56563</v>
      </c>
      <c r="Q2467" s="10" t="s">
        <v>3311</v>
      </c>
    </row>
    <row r="2468" spans="1:17" x14ac:dyDescent="0.2">
      <c r="A2468" t="s">
        <v>6935</v>
      </c>
      <c r="B2468">
        <v>47075</v>
      </c>
      <c r="C2468">
        <v>50</v>
      </c>
      <c r="D2468" t="str">
        <f t="shared" si="126"/>
        <v>05000US47075</v>
      </c>
      <c r="E2468" t="s">
        <v>2489</v>
      </c>
      <c r="F2468" t="str">
        <f t="shared" si="127"/>
        <v>Haywood</v>
      </c>
      <c r="G2468" t="str">
        <f t="shared" si="128"/>
        <v>Tennessee</v>
      </c>
      <c r="H2468">
        <v>18787</v>
      </c>
      <c r="I2468">
        <v>18807</v>
      </c>
      <c r="J2468">
        <v>18787</v>
      </c>
      <c r="K2468">
        <v>18568</v>
      </c>
      <c r="L2468">
        <v>18281</v>
      </c>
      <c r="M2468">
        <v>18256</v>
      </c>
      <c r="N2468">
        <v>18226</v>
      </c>
      <c r="O2468">
        <v>18028</v>
      </c>
      <c r="P2468" s="2">
        <v>17853</v>
      </c>
      <c r="Q2468" s="10" t="s">
        <v>3310</v>
      </c>
    </row>
    <row r="2469" spans="1:17" x14ac:dyDescent="0.2">
      <c r="A2469" t="s">
        <v>6936</v>
      </c>
      <c r="B2469">
        <v>47077</v>
      </c>
      <c r="C2469">
        <v>50</v>
      </c>
      <c r="D2469" t="str">
        <f t="shared" si="126"/>
        <v>05000US47077</v>
      </c>
      <c r="E2469" t="s">
        <v>2490</v>
      </c>
      <c r="F2469" t="str">
        <f t="shared" si="127"/>
        <v>Henderson</v>
      </c>
      <c r="G2469" t="str">
        <f t="shared" si="128"/>
        <v>Tennessee</v>
      </c>
      <c r="H2469">
        <v>27769</v>
      </c>
      <c r="I2469">
        <v>27782</v>
      </c>
      <c r="J2469">
        <v>27786</v>
      </c>
      <c r="K2469">
        <v>28020</v>
      </c>
      <c r="L2469">
        <v>28006</v>
      </c>
      <c r="M2469">
        <v>27958</v>
      </c>
      <c r="N2469">
        <v>27991</v>
      </c>
      <c r="O2469">
        <v>27984</v>
      </c>
      <c r="P2469" s="2">
        <v>27822</v>
      </c>
      <c r="Q2469" s="1" t="s">
        <v>3326</v>
      </c>
    </row>
    <row r="2470" spans="1:17" x14ac:dyDescent="0.2">
      <c r="A2470" t="s">
        <v>6937</v>
      </c>
      <c r="B2470">
        <v>47079</v>
      </c>
      <c r="C2470">
        <v>50</v>
      </c>
      <c r="D2470" t="str">
        <f t="shared" si="126"/>
        <v>05000US47079</v>
      </c>
      <c r="E2470" t="s">
        <v>2491</v>
      </c>
      <c r="F2470" t="str">
        <f t="shared" si="127"/>
        <v>Henry</v>
      </c>
      <c r="G2470" t="str">
        <f t="shared" si="128"/>
        <v>Tennessee</v>
      </c>
      <c r="H2470">
        <v>32330</v>
      </c>
      <c r="I2470">
        <v>32354</v>
      </c>
      <c r="J2470">
        <v>32404</v>
      </c>
      <c r="K2470">
        <v>32379</v>
      </c>
      <c r="L2470">
        <v>32373</v>
      </c>
      <c r="M2470">
        <v>32253</v>
      </c>
      <c r="N2470">
        <v>32315</v>
      </c>
      <c r="O2470">
        <v>32205</v>
      </c>
      <c r="P2470" s="2">
        <v>32310</v>
      </c>
      <c r="Q2470" s="1" t="s">
        <v>3326</v>
      </c>
    </row>
    <row r="2471" spans="1:17" x14ac:dyDescent="0.2">
      <c r="A2471" t="s">
        <v>6938</v>
      </c>
      <c r="B2471">
        <v>47081</v>
      </c>
      <c r="C2471">
        <v>50</v>
      </c>
      <c r="D2471" t="str">
        <f t="shared" si="126"/>
        <v>05000US47081</v>
      </c>
      <c r="E2471" t="s">
        <v>2492</v>
      </c>
      <c r="F2471" t="str">
        <f t="shared" si="127"/>
        <v>Hickman</v>
      </c>
      <c r="G2471" t="str">
        <f t="shared" si="128"/>
        <v>Tennessee</v>
      </c>
      <c r="H2471">
        <v>24690</v>
      </c>
      <c r="I2471">
        <v>24689</v>
      </c>
      <c r="J2471">
        <v>24648</v>
      </c>
      <c r="K2471">
        <v>24344</v>
      </c>
      <c r="L2471">
        <v>24132</v>
      </c>
      <c r="M2471">
        <v>24153</v>
      </c>
      <c r="N2471">
        <v>24360</v>
      </c>
      <c r="O2471">
        <v>24315</v>
      </c>
      <c r="P2471" s="2">
        <v>24295</v>
      </c>
      <c r="Q2471" s="1" t="s">
        <v>3326</v>
      </c>
    </row>
    <row r="2472" spans="1:17" x14ac:dyDescent="0.2">
      <c r="A2472" t="s">
        <v>6939</v>
      </c>
      <c r="B2472">
        <v>47083</v>
      </c>
      <c r="C2472">
        <v>50</v>
      </c>
      <c r="D2472" t="str">
        <f t="shared" si="126"/>
        <v>05000US47083</v>
      </c>
      <c r="E2472" t="s">
        <v>2493</v>
      </c>
      <c r="F2472" t="str">
        <f t="shared" si="127"/>
        <v>Houston</v>
      </c>
      <c r="G2472" t="str">
        <f t="shared" si="128"/>
        <v>Tennessee</v>
      </c>
      <c r="H2472">
        <v>8426</v>
      </c>
      <c r="I2472">
        <v>8425</v>
      </c>
      <c r="J2472">
        <v>8443</v>
      </c>
      <c r="K2472">
        <v>8338</v>
      </c>
      <c r="L2472">
        <v>8408</v>
      </c>
      <c r="M2472">
        <v>8275</v>
      </c>
      <c r="N2472">
        <v>8220</v>
      </c>
      <c r="O2472">
        <v>8131</v>
      </c>
      <c r="P2472" s="2">
        <v>8134</v>
      </c>
      <c r="Q2472" s="1" t="s">
        <v>3326</v>
      </c>
    </row>
    <row r="2473" spans="1:17" x14ac:dyDescent="0.2">
      <c r="A2473" t="s">
        <v>6940</v>
      </c>
      <c r="B2473">
        <v>47085</v>
      </c>
      <c r="C2473">
        <v>50</v>
      </c>
      <c r="D2473" t="str">
        <f t="shared" si="126"/>
        <v>05000US47085</v>
      </c>
      <c r="E2473" t="s">
        <v>2494</v>
      </c>
      <c r="F2473" t="str">
        <f t="shared" si="127"/>
        <v>Humphreys</v>
      </c>
      <c r="G2473" t="str">
        <f t="shared" si="128"/>
        <v>Tennessee</v>
      </c>
      <c r="H2473">
        <v>18538</v>
      </c>
      <c r="I2473">
        <v>18535</v>
      </c>
      <c r="J2473">
        <v>18569</v>
      </c>
      <c r="K2473">
        <v>18396</v>
      </c>
      <c r="L2473">
        <v>18271</v>
      </c>
      <c r="M2473">
        <v>18230</v>
      </c>
      <c r="N2473">
        <v>18109</v>
      </c>
      <c r="O2473">
        <v>18122</v>
      </c>
      <c r="P2473" s="2">
        <v>18347</v>
      </c>
      <c r="Q2473" s="1" t="s">
        <v>3326</v>
      </c>
    </row>
    <row r="2474" spans="1:17" x14ac:dyDescent="0.2">
      <c r="A2474" t="s">
        <v>6941</v>
      </c>
      <c r="B2474">
        <v>47087</v>
      </c>
      <c r="C2474">
        <v>50</v>
      </c>
      <c r="D2474" t="str">
        <f t="shared" si="126"/>
        <v>05000US47087</v>
      </c>
      <c r="E2474" t="s">
        <v>2495</v>
      </c>
      <c r="F2474" t="str">
        <f t="shared" si="127"/>
        <v>Jackson</v>
      </c>
      <c r="G2474" t="str">
        <f t="shared" si="128"/>
        <v>Tennessee</v>
      </c>
      <c r="H2474">
        <v>11638</v>
      </c>
      <c r="I2474">
        <v>11632</v>
      </c>
      <c r="J2474">
        <v>11596</v>
      </c>
      <c r="K2474">
        <v>11514</v>
      </c>
      <c r="L2474">
        <v>11524</v>
      </c>
      <c r="M2474">
        <v>11533</v>
      </c>
      <c r="N2474">
        <v>11492</v>
      </c>
      <c r="O2474">
        <v>11517</v>
      </c>
      <c r="P2474" s="2">
        <v>11566</v>
      </c>
      <c r="Q2474" s="1" t="s">
        <v>3326</v>
      </c>
    </row>
    <row r="2475" spans="1:17" x14ac:dyDescent="0.2">
      <c r="A2475" t="s">
        <v>6942</v>
      </c>
      <c r="B2475">
        <v>47089</v>
      </c>
      <c r="C2475">
        <v>50</v>
      </c>
      <c r="D2475" t="str">
        <f t="shared" si="126"/>
        <v>05000US47089</v>
      </c>
      <c r="E2475" t="s">
        <v>2496</v>
      </c>
      <c r="F2475" t="str">
        <f t="shared" si="127"/>
        <v>Jefferson</v>
      </c>
      <c r="G2475" t="str">
        <f t="shared" si="128"/>
        <v>Tennessee</v>
      </c>
      <c r="H2475">
        <v>51407</v>
      </c>
      <c r="I2475">
        <v>51660</v>
      </c>
      <c r="J2475">
        <v>51697</v>
      </c>
      <c r="K2475">
        <v>52008</v>
      </c>
      <c r="L2475">
        <v>52428</v>
      </c>
      <c r="M2475">
        <v>52352</v>
      </c>
      <c r="N2475">
        <v>52651</v>
      </c>
      <c r="O2475">
        <v>53288</v>
      </c>
      <c r="P2475" s="2">
        <v>53535</v>
      </c>
      <c r="Q2475" s="10" t="s">
        <v>3311</v>
      </c>
    </row>
    <row r="2476" spans="1:17" x14ac:dyDescent="0.2">
      <c r="A2476" t="s">
        <v>6943</v>
      </c>
      <c r="B2476">
        <v>47091</v>
      </c>
      <c r="C2476">
        <v>50</v>
      </c>
      <c r="D2476" t="str">
        <f t="shared" si="126"/>
        <v>05000US47091</v>
      </c>
      <c r="E2476" t="s">
        <v>2497</v>
      </c>
      <c r="F2476" t="str">
        <f t="shared" si="127"/>
        <v>Johnson</v>
      </c>
      <c r="G2476" t="str">
        <f t="shared" si="128"/>
        <v>Tennessee</v>
      </c>
      <c r="H2476">
        <v>18244</v>
      </c>
      <c r="I2476">
        <v>18244</v>
      </c>
      <c r="J2476">
        <v>18285</v>
      </c>
      <c r="K2476">
        <v>18210</v>
      </c>
      <c r="L2476">
        <v>18121</v>
      </c>
      <c r="M2476">
        <v>17998</v>
      </c>
      <c r="N2476">
        <v>17919</v>
      </c>
      <c r="O2476">
        <v>17821</v>
      </c>
      <c r="P2476" s="2">
        <v>17754</v>
      </c>
      <c r="Q2476" s="10" t="s">
        <v>3311</v>
      </c>
    </row>
    <row r="2477" spans="1:17" x14ac:dyDescent="0.2">
      <c r="A2477" t="s">
        <v>6944</v>
      </c>
      <c r="B2477">
        <v>47093</v>
      </c>
      <c r="C2477">
        <v>50</v>
      </c>
      <c r="D2477" t="str">
        <f t="shared" si="126"/>
        <v>05000US47093</v>
      </c>
      <c r="E2477" t="s">
        <v>2498</v>
      </c>
      <c r="F2477" t="str">
        <f t="shared" si="127"/>
        <v>Knox</v>
      </c>
      <c r="G2477" t="str">
        <f t="shared" si="128"/>
        <v>Tennessee</v>
      </c>
      <c r="H2477">
        <v>432226</v>
      </c>
      <c r="I2477">
        <v>432266</v>
      </c>
      <c r="J2477">
        <v>433056</v>
      </c>
      <c r="K2477">
        <v>436551</v>
      </c>
      <c r="L2477">
        <v>440793</v>
      </c>
      <c r="M2477">
        <v>444325</v>
      </c>
      <c r="N2477">
        <v>448125</v>
      </c>
      <c r="O2477">
        <v>451444</v>
      </c>
      <c r="P2477" s="2">
        <v>456132</v>
      </c>
      <c r="Q2477" s="10" t="s">
        <v>3311</v>
      </c>
    </row>
    <row r="2478" spans="1:17" x14ac:dyDescent="0.2">
      <c r="A2478" t="s">
        <v>6945</v>
      </c>
      <c r="B2478">
        <v>47095</v>
      </c>
      <c r="C2478">
        <v>50</v>
      </c>
      <c r="D2478" t="str">
        <f t="shared" si="126"/>
        <v>05000US47095</v>
      </c>
      <c r="E2478" t="s">
        <v>2499</v>
      </c>
      <c r="F2478" t="str">
        <f t="shared" si="127"/>
        <v>Lake</v>
      </c>
      <c r="G2478" t="str">
        <f t="shared" si="128"/>
        <v>Tennessee</v>
      </c>
      <c r="H2478">
        <v>7832</v>
      </c>
      <c r="I2478">
        <v>7832</v>
      </c>
      <c r="J2478">
        <v>7821</v>
      </c>
      <c r="K2478">
        <v>7778</v>
      </c>
      <c r="L2478">
        <v>7710</v>
      </c>
      <c r="M2478">
        <v>7711</v>
      </c>
      <c r="N2478">
        <v>7662</v>
      </c>
      <c r="O2478">
        <v>7572</v>
      </c>
      <c r="P2478" s="2">
        <v>7560</v>
      </c>
      <c r="Q2478" s="10" t="s">
        <v>3310</v>
      </c>
    </row>
    <row r="2479" spans="1:17" x14ac:dyDescent="0.2">
      <c r="A2479" t="s">
        <v>6946</v>
      </c>
      <c r="B2479">
        <v>47097</v>
      </c>
      <c r="C2479">
        <v>50</v>
      </c>
      <c r="D2479" t="str">
        <f t="shared" si="126"/>
        <v>05000US47097</v>
      </c>
      <c r="E2479" t="s">
        <v>2500</v>
      </c>
      <c r="F2479" t="str">
        <f t="shared" si="127"/>
        <v>Lauderdale</v>
      </c>
      <c r="G2479" t="str">
        <f t="shared" si="128"/>
        <v>Tennessee</v>
      </c>
      <c r="H2479">
        <v>27815</v>
      </c>
      <c r="I2479">
        <v>27822</v>
      </c>
      <c r="J2479">
        <v>27742</v>
      </c>
      <c r="K2479">
        <v>27697</v>
      </c>
      <c r="L2479">
        <v>27676</v>
      </c>
      <c r="M2479">
        <v>27559</v>
      </c>
      <c r="N2479">
        <v>27340</v>
      </c>
      <c r="O2479">
        <v>26959</v>
      </c>
      <c r="P2479" s="2">
        <v>26773</v>
      </c>
      <c r="Q2479" s="10" t="s">
        <v>3310</v>
      </c>
    </row>
    <row r="2480" spans="1:17" x14ac:dyDescent="0.2">
      <c r="A2480" t="s">
        <v>6947</v>
      </c>
      <c r="B2480">
        <v>47099</v>
      </c>
      <c r="C2480">
        <v>50</v>
      </c>
      <c r="D2480" t="str">
        <f t="shared" si="126"/>
        <v>05000US47099</v>
      </c>
      <c r="E2480" t="s">
        <v>2501</v>
      </c>
      <c r="F2480" t="str">
        <f t="shared" si="127"/>
        <v>Lawrence</v>
      </c>
      <c r="G2480" t="str">
        <f t="shared" si="128"/>
        <v>Tennessee</v>
      </c>
      <c r="H2480">
        <v>41869</v>
      </c>
      <c r="I2480">
        <v>41851</v>
      </c>
      <c r="J2480">
        <v>41988</v>
      </c>
      <c r="K2480">
        <v>42059</v>
      </c>
      <c r="L2480">
        <v>42133</v>
      </c>
      <c r="M2480">
        <v>41990</v>
      </c>
      <c r="N2480">
        <v>42297</v>
      </c>
      <c r="O2480">
        <v>42531</v>
      </c>
      <c r="P2480" s="2">
        <v>43081</v>
      </c>
      <c r="Q2480" s="1" t="s">
        <v>3326</v>
      </c>
    </row>
    <row r="2481" spans="1:17" x14ac:dyDescent="0.2">
      <c r="A2481" t="s">
        <v>6948</v>
      </c>
      <c r="B2481">
        <v>47101</v>
      </c>
      <c r="C2481">
        <v>50</v>
      </c>
      <c r="D2481" t="str">
        <f t="shared" si="126"/>
        <v>05000US47101</v>
      </c>
      <c r="E2481" t="s">
        <v>2502</v>
      </c>
      <c r="F2481" t="str">
        <f t="shared" si="127"/>
        <v>Lewis</v>
      </c>
      <c r="G2481" t="str">
        <f t="shared" si="128"/>
        <v>Tennessee</v>
      </c>
      <c r="H2481">
        <v>12161</v>
      </c>
      <c r="I2481">
        <v>12171</v>
      </c>
      <c r="J2481">
        <v>12162</v>
      </c>
      <c r="K2481">
        <v>12152</v>
      </c>
      <c r="L2481">
        <v>11918</v>
      </c>
      <c r="M2481">
        <v>11969</v>
      </c>
      <c r="N2481">
        <v>11878</v>
      </c>
      <c r="O2481">
        <v>11866</v>
      </c>
      <c r="P2481" s="2">
        <v>11904</v>
      </c>
      <c r="Q2481" s="1" t="s">
        <v>3326</v>
      </c>
    </row>
    <row r="2482" spans="1:17" x14ac:dyDescent="0.2">
      <c r="A2482" t="s">
        <v>6949</v>
      </c>
      <c r="B2482">
        <v>47103</v>
      </c>
      <c r="C2482">
        <v>50</v>
      </c>
      <c r="D2482" t="str">
        <f t="shared" si="126"/>
        <v>05000US47103</v>
      </c>
      <c r="E2482" t="s">
        <v>2503</v>
      </c>
      <c r="F2482" t="str">
        <f t="shared" si="127"/>
        <v>Lincoln</v>
      </c>
      <c r="G2482" t="str">
        <f t="shared" si="128"/>
        <v>Tennessee</v>
      </c>
      <c r="H2482">
        <v>33361</v>
      </c>
      <c r="I2482">
        <v>33350</v>
      </c>
      <c r="J2482">
        <v>33411</v>
      </c>
      <c r="K2482">
        <v>33416</v>
      </c>
      <c r="L2482">
        <v>33442</v>
      </c>
      <c r="M2482">
        <v>33574</v>
      </c>
      <c r="N2482">
        <v>33556</v>
      </c>
      <c r="O2482">
        <v>33695</v>
      </c>
      <c r="P2482" s="2">
        <v>33645</v>
      </c>
      <c r="Q2482" s="1" t="s">
        <v>3326</v>
      </c>
    </row>
    <row r="2483" spans="1:17" x14ac:dyDescent="0.2">
      <c r="A2483" t="s">
        <v>6950</v>
      </c>
      <c r="B2483">
        <v>47105</v>
      </c>
      <c r="C2483">
        <v>50</v>
      </c>
      <c r="D2483" t="str">
        <f t="shared" si="126"/>
        <v>05000US47105</v>
      </c>
      <c r="E2483" t="s">
        <v>2504</v>
      </c>
      <c r="F2483" t="str">
        <f t="shared" si="127"/>
        <v>Loudon</v>
      </c>
      <c r="G2483" t="str">
        <f t="shared" si="128"/>
        <v>Tennessee</v>
      </c>
      <c r="H2483">
        <v>48556</v>
      </c>
      <c r="I2483">
        <v>48548</v>
      </c>
      <c r="J2483">
        <v>48738</v>
      </c>
      <c r="K2483">
        <v>49073</v>
      </c>
      <c r="L2483">
        <v>49732</v>
      </c>
      <c r="M2483">
        <v>50374</v>
      </c>
      <c r="N2483">
        <v>50646</v>
      </c>
      <c r="O2483">
        <v>50978</v>
      </c>
      <c r="P2483" s="2">
        <v>51454</v>
      </c>
      <c r="Q2483" s="10" t="s">
        <v>3311</v>
      </c>
    </row>
    <row r="2484" spans="1:17" x14ac:dyDescent="0.2">
      <c r="A2484" t="s">
        <v>6951</v>
      </c>
      <c r="B2484">
        <v>47107</v>
      </c>
      <c r="C2484">
        <v>50</v>
      </c>
      <c r="D2484" t="str">
        <f t="shared" si="126"/>
        <v>05000US47107</v>
      </c>
      <c r="E2484" t="s">
        <v>2505</v>
      </c>
      <c r="F2484" t="str">
        <f t="shared" si="127"/>
        <v>McMinn</v>
      </c>
      <c r="G2484" t="str">
        <f t="shared" si="128"/>
        <v>Tennessee</v>
      </c>
      <c r="H2484">
        <v>52266</v>
      </c>
      <c r="I2484">
        <v>52278</v>
      </c>
      <c r="J2484">
        <v>52197</v>
      </c>
      <c r="K2484">
        <v>52356</v>
      </c>
      <c r="L2484">
        <v>52429</v>
      </c>
      <c r="M2484">
        <v>52405</v>
      </c>
      <c r="N2484">
        <v>52710</v>
      </c>
      <c r="O2484">
        <v>52636</v>
      </c>
      <c r="P2484" s="2">
        <v>52850</v>
      </c>
      <c r="Q2484" s="10" t="s">
        <v>3311</v>
      </c>
    </row>
    <row r="2485" spans="1:17" x14ac:dyDescent="0.2">
      <c r="A2485" t="s">
        <v>6952</v>
      </c>
      <c r="B2485">
        <v>47109</v>
      </c>
      <c r="C2485">
        <v>50</v>
      </c>
      <c r="D2485" t="str">
        <f t="shared" si="126"/>
        <v>05000US47109</v>
      </c>
      <c r="E2485" t="s">
        <v>2506</v>
      </c>
      <c r="F2485" t="str">
        <f t="shared" si="127"/>
        <v>McNairy</v>
      </c>
      <c r="G2485" t="str">
        <f t="shared" si="128"/>
        <v>Tennessee</v>
      </c>
      <c r="H2485">
        <v>26075</v>
      </c>
      <c r="I2485">
        <v>26077</v>
      </c>
      <c r="J2485">
        <v>26056</v>
      </c>
      <c r="K2485">
        <v>26050</v>
      </c>
      <c r="L2485">
        <v>26160</v>
      </c>
      <c r="M2485">
        <v>26078</v>
      </c>
      <c r="N2485">
        <v>26114</v>
      </c>
      <c r="O2485">
        <v>25997</v>
      </c>
      <c r="P2485" s="2">
        <v>25935</v>
      </c>
      <c r="Q2485" s="1" t="s">
        <v>3326</v>
      </c>
    </row>
    <row r="2486" spans="1:17" x14ac:dyDescent="0.2">
      <c r="A2486" t="s">
        <v>6953</v>
      </c>
      <c r="B2486">
        <v>47111</v>
      </c>
      <c r="C2486">
        <v>50</v>
      </c>
      <c r="D2486" t="str">
        <f t="shared" si="126"/>
        <v>05000US47111</v>
      </c>
      <c r="E2486" t="s">
        <v>2507</v>
      </c>
      <c r="F2486" t="str">
        <f t="shared" si="127"/>
        <v>Macon</v>
      </c>
      <c r="G2486" t="str">
        <f t="shared" si="128"/>
        <v>Tennessee</v>
      </c>
      <c r="H2486">
        <v>22248</v>
      </c>
      <c r="I2486">
        <v>22227</v>
      </c>
      <c r="J2486">
        <v>22245</v>
      </c>
      <c r="K2486">
        <v>22462</v>
      </c>
      <c r="L2486">
        <v>22501</v>
      </c>
      <c r="M2486">
        <v>22619</v>
      </c>
      <c r="N2486">
        <v>22942</v>
      </c>
      <c r="O2486">
        <v>23108</v>
      </c>
      <c r="P2486" s="2">
        <v>23450</v>
      </c>
      <c r="Q2486" s="1" t="s">
        <v>3326</v>
      </c>
    </row>
    <row r="2487" spans="1:17" x14ac:dyDescent="0.2">
      <c r="A2487" t="s">
        <v>6954</v>
      </c>
      <c r="B2487">
        <v>47113</v>
      </c>
      <c r="C2487">
        <v>50</v>
      </c>
      <c r="D2487" t="str">
        <f t="shared" si="126"/>
        <v>05000US47113</v>
      </c>
      <c r="E2487" t="s">
        <v>2508</v>
      </c>
      <c r="F2487" t="str">
        <f t="shared" si="127"/>
        <v>Madison</v>
      </c>
      <c r="G2487" t="str">
        <f t="shared" si="128"/>
        <v>Tennessee</v>
      </c>
      <c r="H2487">
        <v>98294</v>
      </c>
      <c r="I2487">
        <v>98299</v>
      </c>
      <c r="J2487">
        <v>98258</v>
      </c>
      <c r="K2487">
        <v>98022</v>
      </c>
      <c r="L2487">
        <v>98523</v>
      </c>
      <c r="M2487">
        <v>98715</v>
      </c>
      <c r="N2487">
        <v>98130</v>
      </c>
      <c r="O2487">
        <v>97609</v>
      </c>
      <c r="P2487" s="2">
        <v>97663</v>
      </c>
      <c r="Q2487" s="1" t="s">
        <v>3326</v>
      </c>
    </row>
    <row r="2488" spans="1:17" x14ac:dyDescent="0.2">
      <c r="A2488" t="s">
        <v>6955</v>
      </c>
      <c r="B2488">
        <v>47115</v>
      </c>
      <c r="C2488">
        <v>50</v>
      </c>
      <c r="D2488" t="str">
        <f t="shared" si="126"/>
        <v>05000US47115</v>
      </c>
      <c r="E2488" t="s">
        <v>2509</v>
      </c>
      <c r="F2488" t="str">
        <f t="shared" si="127"/>
        <v>Marion</v>
      </c>
      <c r="G2488" t="str">
        <f t="shared" si="128"/>
        <v>Tennessee</v>
      </c>
      <c r="H2488">
        <v>28237</v>
      </c>
      <c r="I2488">
        <v>28222</v>
      </c>
      <c r="J2488">
        <v>28224</v>
      </c>
      <c r="K2488">
        <v>28075</v>
      </c>
      <c r="L2488">
        <v>28218</v>
      </c>
      <c r="M2488">
        <v>28316</v>
      </c>
      <c r="N2488">
        <v>28373</v>
      </c>
      <c r="O2488">
        <v>28462</v>
      </c>
      <c r="P2488" s="2">
        <v>28446</v>
      </c>
      <c r="Q2488" s="10" t="s">
        <v>3311</v>
      </c>
    </row>
    <row r="2489" spans="1:17" x14ac:dyDescent="0.2">
      <c r="A2489" t="s">
        <v>6956</v>
      </c>
      <c r="B2489">
        <v>47117</v>
      </c>
      <c r="C2489">
        <v>50</v>
      </c>
      <c r="D2489" t="str">
        <f t="shared" si="126"/>
        <v>05000US47117</v>
      </c>
      <c r="E2489" t="s">
        <v>2510</v>
      </c>
      <c r="F2489" t="str">
        <f t="shared" si="127"/>
        <v>Marshall</v>
      </c>
      <c r="G2489" t="str">
        <f t="shared" si="128"/>
        <v>Tennessee</v>
      </c>
      <c r="H2489">
        <v>30617</v>
      </c>
      <c r="I2489">
        <v>30606</v>
      </c>
      <c r="J2489">
        <v>30678</v>
      </c>
      <c r="K2489">
        <v>30885</v>
      </c>
      <c r="L2489">
        <v>30928</v>
      </c>
      <c r="M2489">
        <v>31082</v>
      </c>
      <c r="N2489">
        <v>31233</v>
      </c>
      <c r="O2489">
        <v>31518</v>
      </c>
      <c r="P2489" s="2">
        <v>31915</v>
      </c>
      <c r="Q2489" s="1" t="s">
        <v>3326</v>
      </c>
    </row>
    <row r="2490" spans="1:17" x14ac:dyDescent="0.2">
      <c r="A2490" t="s">
        <v>6957</v>
      </c>
      <c r="B2490">
        <v>47119</v>
      </c>
      <c r="C2490">
        <v>50</v>
      </c>
      <c r="D2490" t="str">
        <f t="shared" si="126"/>
        <v>05000US47119</v>
      </c>
      <c r="E2490" t="s">
        <v>2511</v>
      </c>
      <c r="F2490" t="str">
        <f t="shared" si="127"/>
        <v>Maury</v>
      </c>
      <c r="G2490" t="str">
        <f t="shared" si="128"/>
        <v>Tennessee</v>
      </c>
      <c r="H2490">
        <v>80956</v>
      </c>
      <c r="I2490">
        <v>80930</v>
      </c>
      <c r="J2490">
        <v>81188</v>
      </c>
      <c r="K2490">
        <v>81415</v>
      </c>
      <c r="L2490">
        <v>81969</v>
      </c>
      <c r="M2490">
        <v>83611</v>
      </c>
      <c r="N2490">
        <v>85541</v>
      </c>
      <c r="O2490">
        <v>87735</v>
      </c>
      <c r="P2490" s="2">
        <v>89981</v>
      </c>
      <c r="Q2490" s="1" t="s">
        <v>3326</v>
      </c>
    </row>
    <row r="2491" spans="1:17" x14ac:dyDescent="0.2">
      <c r="A2491" t="s">
        <v>6958</v>
      </c>
      <c r="B2491">
        <v>47121</v>
      </c>
      <c r="C2491">
        <v>50</v>
      </c>
      <c r="D2491" t="str">
        <f t="shared" si="126"/>
        <v>05000US47121</v>
      </c>
      <c r="E2491" t="s">
        <v>2512</v>
      </c>
      <c r="F2491" t="str">
        <f t="shared" si="127"/>
        <v>Meigs</v>
      </c>
      <c r="G2491" t="str">
        <f t="shared" si="128"/>
        <v>Tennessee</v>
      </c>
      <c r="H2491">
        <v>11753</v>
      </c>
      <c r="I2491">
        <v>11768</v>
      </c>
      <c r="J2491">
        <v>11795</v>
      </c>
      <c r="K2491">
        <v>11684</v>
      </c>
      <c r="L2491">
        <v>11701</v>
      </c>
      <c r="M2491">
        <v>11696</v>
      </c>
      <c r="N2491">
        <v>11744</v>
      </c>
      <c r="O2491">
        <v>11872</v>
      </c>
      <c r="P2491" s="2">
        <v>12005</v>
      </c>
      <c r="Q2491" s="10" t="s">
        <v>3311</v>
      </c>
    </row>
    <row r="2492" spans="1:17" x14ac:dyDescent="0.2">
      <c r="A2492" t="s">
        <v>6959</v>
      </c>
      <c r="B2492">
        <v>47123</v>
      </c>
      <c r="C2492">
        <v>50</v>
      </c>
      <c r="D2492" t="str">
        <f t="shared" si="126"/>
        <v>05000US47123</v>
      </c>
      <c r="E2492" t="s">
        <v>2513</v>
      </c>
      <c r="F2492" t="str">
        <f t="shared" si="127"/>
        <v>Monroe</v>
      </c>
      <c r="G2492" t="str">
        <f t="shared" si="128"/>
        <v>Tennessee</v>
      </c>
      <c r="H2492">
        <v>44519</v>
      </c>
      <c r="I2492">
        <v>44505</v>
      </c>
      <c r="J2492">
        <v>44618</v>
      </c>
      <c r="K2492">
        <v>44930</v>
      </c>
      <c r="L2492">
        <v>45150</v>
      </c>
      <c r="M2492">
        <v>45223</v>
      </c>
      <c r="N2492">
        <v>45390</v>
      </c>
      <c r="O2492">
        <v>45677</v>
      </c>
      <c r="P2492" s="2">
        <v>45970</v>
      </c>
      <c r="Q2492" s="10" t="s">
        <v>3311</v>
      </c>
    </row>
    <row r="2493" spans="1:17" x14ac:dyDescent="0.2">
      <c r="A2493" t="s">
        <v>6960</v>
      </c>
      <c r="B2493">
        <v>47125</v>
      </c>
      <c r="C2493">
        <v>50</v>
      </c>
      <c r="D2493" t="str">
        <f t="shared" si="126"/>
        <v>05000US47125</v>
      </c>
      <c r="E2493" t="s">
        <v>2514</v>
      </c>
      <c r="F2493" t="str">
        <f t="shared" si="127"/>
        <v>Montgomery</v>
      </c>
      <c r="G2493" t="str">
        <f t="shared" si="128"/>
        <v>Tennessee</v>
      </c>
      <c r="H2493">
        <v>172331</v>
      </c>
      <c r="I2493">
        <v>172362</v>
      </c>
      <c r="J2493">
        <v>173218</v>
      </c>
      <c r="K2493">
        <v>176655</v>
      </c>
      <c r="L2493">
        <v>185225</v>
      </c>
      <c r="M2493">
        <v>184637</v>
      </c>
      <c r="N2493">
        <v>189655</v>
      </c>
      <c r="O2493">
        <v>193294</v>
      </c>
      <c r="P2493" s="2">
        <v>195734</v>
      </c>
      <c r="Q2493" s="1" t="s">
        <v>3326</v>
      </c>
    </row>
    <row r="2494" spans="1:17" x14ac:dyDescent="0.2">
      <c r="A2494" t="s">
        <v>6961</v>
      </c>
      <c r="B2494">
        <v>47127</v>
      </c>
      <c r="C2494">
        <v>50</v>
      </c>
      <c r="D2494" t="str">
        <f t="shared" si="126"/>
        <v>05000US47127</v>
      </c>
      <c r="E2494" t="s">
        <v>2515</v>
      </c>
      <c r="F2494" t="str">
        <f t="shared" si="127"/>
        <v>Moore</v>
      </c>
      <c r="G2494" t="str">
        <f t="shared" si="128"/>
        <v>Tennessee</v>
      </c>
      <c r="H2494">
        <v>6362</v>
      </c>
      <c r="I2494">
        <v>6345</v>
      </c>
      <c r="J2494">
        <v>6340</v>
      </c>
      <c r="K2494">
        <v>6401</v>
      </c>
      <c r="L2494">
        <v>6336</v>
      </c>
      <c r="M2494">
        <v>6302</v>
      </c>
      <c r="N2494">
        <v>6317</v>
      </c>
      <c r="O2494">
        <v>6290</v>
      </c>
      <c r="P2494" s="2">
        <v>6323</v>
      </c>
      <c r="Q2494" s="1" t="s">
        <v>3326</v>
      </c>
    </row>
    <row r="2495" spans="1:17" x14ac:dyDescent="0.2">
      <c r="A2495" t="s">
        <v>6962</v>
      </c>
      <c r="B2495">
        <v>47129</v>
      </c>
      <c r="C2495">
        <v>50</v>
      </c>
      <c r="D2495" t="str">
        <f t="shared" si="126"/>
        <v>05000US47129</v>
      </c>
      <c r="E2495" t="s">
        <v>2516</v>
      </c>
      <c r="F2495" t="str">
        <f t="shared" si="127"/>
        <v>Morgan</v>
      </c>
      <c r="G2495" t="str">
        <f t="shared" si="128"/>
        <v>Tennessee</v>
      </c>
      <c r="H2495">
        <v>21987</v>
      </c>
      <c r="I2495">
        <v>21986</v>
      </c>
      <c r="J2495">
        <v>21999</v>
      </c>
      <c r="K2495">
        <v>22058</v>
      </c>
      <c r="L2495">
        <v>21947</v>
      </c>
      <c r="M2495">
        <v>21707</v>
      </c>
      <c r="N2495">
        <v>21742</v>
      </c>
      <c r="O2495">
        <v>21492</v>
      </c>
      <c r="P2495" s="2">
        <v>21554</v>
      </c>
      <c r="Q2495" s="10" t="s">
        <v>3311</v>
      </c>
    </row>
    <row r="2496" spans="1:17" x14ac:dyDescent="0.2">
      <c r="A2496" t="s">
        <v>6963</v>
      </c>
      <c r="B2496">
        <v>47131</v>
      </c>
      <c r="C2496">
        <v>50</v>
      </c>
      <c r="D2496" t="str">
        <f t="shared" si="126"/>
        <v>05000US47131</v>
      </c>
      <c r="E2496" t="s">
        <v>2517</v>
      </c>
      <c r="F2496" t="str">
        <f t="shared" si="127"/>
        <v>Obion</v>
      </c>
      <c r="G2496" t="str">
        <f t="shared" si="128"/>
        <v>Tennessee</v>
      </c>
      <c r="H2496">
        <v>31807</v>
      </c>
      <c r="I2496">
        <v>31807</v>
      </c>
      <c r="J2496">
        <v>31815</v>
      </c>
      <c r="K2496">
        <v>31683</v>
      </c>
      <c r="L2496">
        <v>31346</v>
      </c>
      <c r="M2496">
        <v>31068</v>
      </c>
      <c r="N2496">
        <v>30875</v>
      </c>
      <c r="O2496">
        <v>30633</v>
      </c>
      <c r="P2496" s="2">
        <v>30578</v>
      </c>
      <c r="Q2496" s="10" t="s">
        <v>3310</v>
      </c>
    </row>
    <row r="2497" spans="1:17" x14ac:dyDescent="0.2">
      <c r="A2497" t="s">
        <v>6964</v>
      </c>
      <c r="B2497">
        <v>47133</v>
      </c>
      <c r="C2497">
        <v>50</v>
      </c>
      <c r="D2497" t="str">
        <f t="shared" si="126"/>
        <v>05000US47133</v>
      </c>
      <c r="E2497" t="s">
        <v>2518</v>
      </c>
      <c r="F2497" t="str">
        <f t="shared" si="127"/>
        <v>Overton</v>
      </c>
      <c r="G2497" t="str">
        <f t="shared" si="128"/>
        <v>Tennessee</v>
      </c>
      <c r="H2497">
        <v>22083</v>
      </c>
      <c r="I2497">
        <v>22084</v>
      </c>
      <c r="J2497">
        <v>22096</v>
      </c>
      <c r="K2497">
        <v>22193</v>
      </c>
      <c r="L2497">
        <v>22222</v>
      </c>
      <c r="M2497">
        <v>22021</v>
      </c>
      <c r="N2497">
        <v>22002</v>
      </c>
      <c r="O2497">
        <v>22156</v>
      </c>
      <c r="P2497" s="2">
        <v>22051</v>
      </c>
      <c r="Q2497" s="1" t="s">
        <v>3326</v>
      </c>
    </row>
    <row r="2498" spans="1:17" x14ac:dyDescent="0.2">
      <c r="A2498" t="s">
        <v>6965</v>
      </c>
      <c r="B2498">
        <v>47135</v>
      </c>
      <c r="C2498">
        <v>50</v>
      </c>
      <c r="D2498" t="str">
        <f t="shared" si="126"/>
        <v>05000US47135</v>
      </c>
      <c r="E2498" t="s">
        <v>2519</v>
      </c>
      <c r="F2498" t="str">
        <f t="shared" si="127"/>
        <v>Perry</v>
      </c>
      <c r="G2498" t="str">
        <f t="shared" si="128"/>
        <v>Tennessee</v>
      </c>
      <c r="H2498">
        <v>7915</v>
      </c>
      <c r="I2498">
        <v>7928</v>
      </c>
      <c r="J2498">
        <v>7944</v>
      </c>
      <c r="K2498">
        <v>7863</v>
      </c>
      <c r="L2498">
        <v>7854</v>
      </c>
      <c r="M2498">
        <v>7878</v>
      </c>
      <c r="N2498">
        <v>7845</v>
      </c>
      <c r="O2498">
        <v>7914</v>
      </c>
      <c r="P2498" s="2">
        <v>7964</v>
      </c>
      <c r="Q2498" s="1" t="s">
        <v>3326</v>
      </c>
    </row>
    <row r="2499" spans="1:17" x14ac:dyDescent="0.2">
      <c r="A2499" t="s">
        <v>6966</v>
      </c>
      <c r="B2499">
        <v>47137</v>
      </c>
      <c r="C2499">
        <v>50</v>
      </c>
      <c r="D2499" t="str">
        <f t="shared" ref="D2499:D2562" si="129">_xlfn.CONCAT("05000US",TEXT(B2499,"00000"))</f>
        <v>05000US47137</v>
      </c>
      <c r="E2499" t="s">
        <v>2520</v>
      </c>
      <c r="F2499" t="str">
        <f t="shared" si="127"/>
        <v>Pickett</v>
      </c>
      <c r="G2499" t="str">
        <f t="shared" si="128"/>
        <v>Tennessee</v>
      </c>
      <c r="H2499">
        <v>5077</v>
      </c>
      <c r="I2499">
        <v>5077</v>
      </c>
      <c r="J2499">
        <v>5072</v>
      </c>
      <c r="K2499">
        <v>5132</v>
      </c>
      <c r="L2499">
        <v>5070</v>
      </c>
      <c r="M2499">
        <v>5044</v>
      </c>
      <c r="N2499">
        <v>5081</v>
      </c>
      <c r="O2499">
        <v>5142</v>
      </c>
      <c r="P2499" s="2">
        <v>5142</v>
      </c>
      <c r="Q2499" s="1" t="s">
        <v>3326</v>
      </c>
    </row>
    <row r="2500" spans="1:17" x14ac:dyDescent="0.2">
      <c r="A2500" t="s">
        <v>6967</v>
      </c>
      <c r="B2500">
        <v>47139</v>
      </c>
      <c r="C2500">
        <v>50</v>
      </c>
      <c r="D2500" t="str">
        <f t="shared" si="129"/>
        <v>05000US47139</v>
      </c>
      <c r="E2500" t="s">
        <v>2521</v>
      </c>
      <c r="F2500" t="str">
        <f t="shared" ref="F2500:F2563" si="130">MID(MID(E2500,1,FIND(",",E2500)-1),1,FIND(" County",MID(E2500,1,FIND(",",E2500)-1))-1)</f>
        <v>Polk</v>
      </c>
      <c r="G2500" t="str">
        <f t="shared" ref="G2500:G2563" si="131">MID(E2500,FIND(",",E2500)+2,9999)</f>
        <v>Tennessee</v>
      </c>
      <c r="H2500">
        <v>16825</v>
      </c>
      <c r="I2500">
        <v>16826</v>
      </c>
      <c r="J2500">
        <v>16810</v>
      </c>
      <c r="K2500">
        <v>16737</v>
      </c>
      <c r="L2500">
        <v>16606</v>
      </c>
      <c r="M2500">
        <v>16640</v>
      </c>
      <c r="N2500">
        <v>16722</v>
      </c>
      <c r="O2500">
        <v>16744</v>
      </c>
      <c r="P2500" s="2">
        <v>16772</v>
      </c>
      <c r="Q2500" s="10" t="s">
        <v>3311</v>
      </c>
    </row>
    <row r="2501" spans="1:17" x14ac:dyDescent="0.2">
      <c r="A2501" t="s">
        <v>6968</v>
      </c>
      <c r="B2501">
        <v>47141</v>
      </c>
      <c r="C2501">
        <v>50</v>
      </c>
      <c r="D2501" t="str">
        <f t="shared" si="129"/>
        <v>05000US47141</v>
      </c>
      <c r="E2501" t="s">
        <v>2522</v>
      </c>
      <c r="F2501" t="str">
        <f t="shared" si="130"/>
        <v>Putnam</v>
      </c>
      <c r="G2501" t="str">
        <f t="shared" si="131"/>
        <v>Tennessee</v>
      </c>
      <c r="H2501">
        <v>72321</v>
      </c>
      <c r="I2501">
        <v>72347</v>
      </c>
      <c r="J2501">
        <v>72580</v>
      </c>
      <c r="K2501">
        <v>72981</v>
      </c>
      <c r="L2501">
        <v>73487</v>
      </c>
      <c r="M2501">
        <v>73992</v>
      </c>
      <c r="N2501">
        <v>74878</v>
      </c>
      <c r="O2501">
        <v>74974</v>
      </c>
      <c r="P2501" s="2">
        <v>75931</v>
      </c>
      <c r="Q2501" s="1" t="s">
        <v>3326</v>
      </c>
    </row>
    <row r="2502" spans="1:17" x14ac:dyDescent="0.2">
      <c r="A2502" t="s">
        <v>6969</v>
      </c>
      <c r="B2502">
        <v>47143</v>
      </c>
      <c r="C2502">
        <v>50</v>
      </c>
      <c r="D2502" t="str">
        <f t="shared" si="129"/>
        <v>05000US47143</v>
      </c>
      <c r="E2502" t="s">
        <v>2523</v>
      </c>
      <c r="F2502" t="str">
        <f t="shared" si="130"/>
        <v>Rhea</v>
      </c>
      <c r="G2502" t="str">
        <f t="shared" si="131"/>
        <v>Tennessee</v>
      </c>
      <c r="H2502">
        <v>31809</v>
      </c>
      <c r="I2502">
        <v>31802</v>
      </c>
      <c r="J2502">
        <v>31859</v>
      </c>
      <c r="K2502">
        <v>32051</v>
      </c>
      <c r="L2502">
        <v>32338</v>
      </c>
      <c r="M2502">
        <v>32526</v>
      </c>
      <c r="N2502">
        <v>32607</v>
      </c>
      <c r="O2502">
        <v>32392</v>
      </c>
      <c r="P2502" s="2">
        <v>32442</v>
      </c>
      <c r="Q2502" s="10" t="s">
        <v>3311</v>
      </c>
    </row>
    <row r="2503" spans="1:17" x14ac:dyDescent="0.2">
      <c r="A2503" t="s">
        <v>6970</v>
      </c>
      <c r="B2503">
        <v>47145</v>
      </c>
      <c r="C2503">
        <v>50</v>
      </c>
      <c r="D2503" t="str">
        <f t="shared" si="129"/>
        <v>05000US47145</v>
      </c>
      <c r="E2503" t="s">
        <v>2524</v>
      </c>
      <c r="F2503" t="str">
        <f t="shared" si="130"/>
        <v>Roane</v>
      </c>
      <c r="G2503" t="str">
        <f t="shared" si="131"/>
        <v>Tennessee</v>
      </c>
      <c r="H2503">
        <v>54181</v>
      </c>
      <c r="I2503">
        <v>54193</v>
      </c>
      <c r="J2503">
        <v>54159</v>
      </c>
      <c r="K2503">
        <v>53856</v>
      </c>
      <c r="L2503">
        <v>53506</v>
      </c>
      <c r="M2503">
        <v>53035</v>
      </c>
      <c r="N2503">
        <v>52773</v>
      </c>
      <c r="O2503">
        <v>52726</v>
      </c>
      <c r="P2503" s="2">
        <v>52874</v>
      </c>
      <c r="Q2503" s="10" t="s">
        <v>3311</v>
      </c>
    </row>
    <row r="2504" spans="1:17" x14ac:dyDescent="0.2">
      <c r="A2504" t="s">
        <v>6971</v>
      </c>
      <c r="B2504">
        <v>47147</v>
      </c>
      <c r="C2504">
        <v>50</v>
      </c>
      <c r="D2504" t="str">
        <f t="shared" si="129"/>
        <v>05000US47147</v>
      </c>
      <c r="E2504" t="s">
        <v>2525</v>
      </c>
      <c r="F2504" t="str">
        <f t="shared" si="130"/>
        <v>Robertson</v>
      </c>
      <c r="G2504" t="str">
        <f t="shared" si="131"/>
        <v>Tennessee</v>
      </c>
      <c r="H2504">
        <v>66283</v>
      </c>
      <c r="I2504">
        <v>66349</v>
      </c>
      <c r="J2504">
        <v>66391</v>
      </c>
      <c r="K2504">
        <v>66693</v>
      </c>
      <c r="L2504">
        <v>66743</v>
      </c>
      <c r="M2504">
        <v>67244</v>
      </c>
      <c r="N2504">
        <v>67923</v>
      </c>
      <c r="O2504">
        <v>68452</v>
      </c>
      <c r="P2504" s="2">
        <v>69165</v>
      </c>
      <c r="Q2504" s="1" t="s">
        <v>3326</v>
      </c>
    </row>
    <row r="2505" spans="1:17" x14ac:dyDescent="0.2">
      <c r="A2505" t="s">
        <v>6972</v>
      </c>
      <c r="B2505">
        <v>47149</v>
      </c>
      <c r="C2505">
        <v>50</v>
      </c>
      <c r="D2505" t="str">
        <f t="shared" si="129"/>
        <v>05000US47149</v>
      </c>
      <c r="E2505" t="s">
        <v>2526</v>
      </c>
      <c r="F2505" t="str">
        <f t="shared" si="130"/>
        <v>Rutherford</v>
      </c>
      <c r="G2505" t="str">
        <f t="shared" si="131"/>
        <v>Tennessee</v>
      </c>
      <c r="H2505">
        <v>262604</v>
      </c>
      <c r="I2505">
        <v>262592</v>
      </c>
      <c r="J2505">
        <v>263776</v>
      </c>
      <c r="K2505">
        <v>269136</v>
      </c>
      <c r="L2505">
        <v>274386</v>
      </c>
      <c r="M2505">
        <v>281289</v>
      </c>
      <c r="N2505">
        <v>289095</v>
      </c>
      <c r="O2505">
        <v>298423</v>
      </c>
      <c r="P2505" s="2">
        <v>308251</v>
      </c>
      <c r="Q2505" s="1" t="s">
        <v>3326</v>
      </c>
    </row>
    <row r="2506" spans="1:17" x14ac:dyDescent="0.2">
      <c r="A2506" t="s">
        <v>6973</v>
      </c>
      <c r="B2506">
        <v>47151</v>
      </c>
      <c r="C2506">
        <v>50</v>
      </c>
      <c r="D2506" t="str">
        <f t="shared" si="129"/>
        <v>05000US47151</v>
      </c>
      <c r="E2506" t="s">
        <v>2527</v>
      </c>
      <c r="F2506" t="str">
        <f t="shared" si="130"/>
        <v>Scott</v>
      </c>
      <c r="G2506" t="str">
        <f t="shared" si="131"/>
        <v>Tennessee</v>
      </c>
      <c r="H2506">
        <v>22228</v>
      </c>
      <c r="I2506">
        <v>22232</v>
      </c>
      <c r="J2506">
        <v>22240</v>
      </c>
      <c r="K2506">
        <v>22121</v>
      </c>
      <c r="L2506">
        <v>22175</v>
      </c>
      <c r="M2506">
        <v>22024</v>
      </c>
      <c r="N2506">
        <v>22026</v>
      </c>
      <c r="O2506">
        <v>21974</v>
      </c>
      <c r="P2506" s="2">
        <v>21947</v>
      </c>
      <c r="Q2506" s="10" t="s">
        <v>3311</v>
      </c>
    </row>
    <row r="2507" spans="1:17" x14ac:dyDescent="0.2">
      <c r="A2507" t="s">
        <v>6974</v>
      </c>
      <c r="B2507">
        <v>47153</v>
      </c>
      <c r="C2507">
        <v>50</v>
      </c>
      <c r="D2507" t="str">
        <f t="shared" si="129"/>
        <v>05000US47153</v>
      </c>
      <c r="E2507" t="s">
        <v>2528</v>
      </c>
      <c r="F2507" t="str">
        <f t="shared" si="130"/>
        <v>Sequatchie</v>
      </c>
      <c r="G2507" t="str">
        <f t="shared" si="131"/>
        <v>Tennessee</v>
      </c>
      <c r="H2507">
        <v>14112</v>
      </c>
      <c r="I2507">
        <v>14121</v>
      </c>
      <c r="J2507">
        <v>14137</v>
      </c>
      <c r="K2507">
        <v>14280</v>
      </c>
      <c r="L2507">
        <v>14426</v>
      </c>
      <c r="M2507">
        <v>14663</v>
      </c>
      <c r="N2507">
        <v>14773</v>
      </c>
      <c r="O2507">
        <v>14789</v>
      </c>
      <c r="P2507" s="2">
        <v>14897</v>
      </c>
      <c r="Q2507" s="10" t="s">
        <v>3311</v>
      </c>
    </row>
    <row r="2508" spans="1:17" x14ac:dyDescent="0.2">
      <c r="A2508" t="s">
        <v>6975</v>
      </c>
      <c r="B2508">
        <v>47155</v>
      </c>
      <c r="C2508">
        <v>50</v>
      </c>
      <c r="D2508" t="str">
        <f t="shared" si="129"/>
        <v>05000US47155</v>
      </c>
      <c r="E2508" t="s">
        <v>2529</v>
      </c>
      <c r="F2508" t="str">
        <f t="shared" si="130"/>
        <v>Sevier</v>
      </c>
      <c r="G2508" t="str">
        <f t="shared" si="131"/>
        <v>Tennessee</v>
      </c>
      <c r="H2508">
        <v>89889</v>
      </c>
      <c r="I2508">
        <v>89725</v>
      </c>
      <c r="J2508">
        <v>89977</v>
      </c>
      <c r="K2508">
        <v>91123</v>
      </c>
      <c r="L2508">
        <v>92299</v>
      </c>
      <c r="M2508">
        <v>93356</v>
      </c>
      <c r="N2508">
        <v>94696</v>
      </c>
      <c r="O2508">
        <v>95661</v>
      </c>
      <c r="P2508" s="2">
        <v>96673</v>
      </c>
      <c r="Q2508" s="10" t="s">
        <v>3311</v>
      </c>
    </row>
    <row r="2509" spans="1:17" x14ac:dyDescent="0.2">
      <c r="A2509" t="s">
        <v>6976</v>
      </c>
      <c r="B2509">
        <v>47157</v>
      </c>
      <c r="C2509">
        <v>50</v>
      </c>
      <c r="D2509" t="str">
        <f t="shared" si="129"/>
        <v>05000US47157</v>
      </c>
      <c r="E2509" t="s">
        <v>2530</v>
      </c>
      <c r="F2509" t="str">
        <f t="shared" si="130"/>
        <v>Shelby</v>
      </c>
      <c r="G2509" t="str">
        <f t="shared" si="131"/>
        <v>Tennessee</v>
      </c>
      <c r="H2509">
        <v>927644</v>
      </c>
      <c r="I2509">
        <v>927684</v>
      </c>
      <c r="J2509">
        <v>928652</v>
      </c>
      <c r="K2509">
        <v>933011</v>
      </c>
      <c r="L2509">
        <v>938965</v>
      </c>
      <c r="M2509">
        <v>938091</v>
      </c>
      <c r="N2509">
        <v>937162</v>
      </c>
      <c r="O2509">
        <v>936131</v>
      </c>
      <c r="P2509" s="2">
        <v>934603</v>
      </c>
      <c r="Q2509" s="10" t="s">
        <v>3310</v>
      </c>
    </row>
    <row r="2510" spans="1:17" x14ac:dyDescent="0.2">
      <c r="A2510" t="s">
        <v>6977</v>
      </c>
      <c r="B2510">
        <v>47159</v>
      </c>
      <c r="C2510">
        <v>50</v>
      </c>
      <c r="D2510" t="str">
        <f t="shared" si="129"/>
        <v>05000US47159</v>
      </c>
      <c r="E2510" t="s">
        <v>2531</v>
      </c>
      <c r="F2510" t="str">
        <f t="shared" si="130"/>
        <v>Smith</v>
      </c>
      <c r="G2510" t="str">
        <f t="shared" si="131"/>
        <v>Tennessee</v>
      </c>
      <c r="H2510">
        <v>19166</v>
      </c>
      <c r="I2510">
        <v>19149</v>
      </c>
      <c r="J2510">
        <v>19124</v>
      </c>
      <c r="K2510">
        <v>19145</v>
      </c>
      <c r="L2510">
        <v>19114</v>
      </c>
      <c r="M2510">
        <v>19050</v>
      </c>
      <c r="N2510">
        <v>19014</v>
      </c>
      <c r="O2510">
        <v>19253</v>
      </c>
      <c r="P2510" s="2">
        <v>19447</v>
      </c>
      <c r="Q2510" s="1" t="s">
        <v>3326</v>
      </c>
    </row>
    <row r="2511" spans="1:17" x14ac:dyDescent="0.2">
      <c r="A2511" t="s">
        <v>6978</v>
      </c>
      <c r="B2511">
        <v>47161</v>
      </c>
      <c r="C2511">
        <v>50</v>
      </c>
      <c r="D2511" t="str">
        <f t="shared" si="129"/>
        <v>05000US47161</v>
      </c>
      <c r="E2511" t="s">
        <v>2532</v>
      </c>
      <c r="F2511" t="str">
        <f t="shared" si="130"/>
        <v>Stewart</v>
      </c>
      <c r="G2511" t="str">
        <f t="shared" si="131"/>
        <v>Tennessee</v>
      </c>
      <c r="H2511">
        <v>13324</v>
      </c>
      <c r="I2511">
        <v>13313</v>
      </c>
      <c r="J2511">
        <v>13337</v>
      </c>
      <c r="K2511">
        <v>13228</v>
      </c>
      <c r="L2511">
        <v>13311</v>
      </c>
      <c r="M2511">
        <v>13308</v>
      </c>
      <c r="N2511">
        <v>13243</v>
      </c>
      <c r="O2511">
        <v>13240</v>
      </c>
      <c r="P2511" s="2">
        <v>13182</v>
      </c>
      <c r="Q2511" s="1" t="s">
        <v>3326</v>
      </c>
    </row>
    <row r="2512" spans="1:17" x14ac:dyDescent="0.2">
      <c r="A2512" t="s">
        <v>6979</v>
      </c>
      <c r="B2512">
        <v>47163</v>
      </c>
      <c r="C2512">
        <v>50</v>
      </c>
      <c r="D2512" t="str">
        <f t="shared" si="129"/>
        <v>05000US47163</v>
      </c>
      <c r="E2512" t="s">
        <v>2533</v>
      </c>
      <c r="F2512" t="str">
        <f t="shared" si="130"/>
        <v>Sullivan</v>
      </c>
      <c r="G2512" t="str">
        <f t="shared" si="131"/>
        <v>Tennessee</v>
      </c>
      <c r="H2512">
        <v>156823</v>
      </c>
      <c r="I2512">
        <v>156806</v>
      </c>
      <c r="J2512">
        <v>156820</v>
      </c>
      <c r="K2512">
        <v>156929</v>
      </c>
      <c r="L2512">
        <v>156547</v>
      </c>
      <c r="M2512">
        <v>156562</v>
      </c>
      <c r="N2512">
        <v>156784</v>
      </c>
      <c r="O2512">
        <v>156661</v>
      </c>
      <c r="P2512" s="2">
        <v>156667</v>
      </c>
      <c r="Q2512" s="10" t="s">
        <v>3311</v>
      </c>
    </row>
    <row r="2513" spans="1:20" x14ac:dyDescent="0.2">
      <c r="A2513" t="s">
        <v>6980</v>
      </c>
      <c r="B2513">
        <v>47165</v>
      </c>
      <c r="C2513">
        <v>50</v>
      </c>
      <c r="D2513" t="str">
        <f t="shared" si="129"/>
        <v>05000US47165</v>
      </c>
      <c r="E2513" t="s">
        <v>2534</v>
      </c>
      <c r="F2513" t="str">
        <f t="shared" si="130"/>
        <v>Sumner</v>
      </c>
      <c r="G2513" t="str">
        <f t="shared" si="131"/>
        <v>Tennessee</v>
      </c>
      <c r="H2513">
        <v>160645</v>
      </c>
      <c r="I2513">
        <v>160617</v>
      </c>
      <c r="J2513">
        <v>161249</v>
      </c>
      <c r="K2513">
        <v>163882</v>
      </c>
      <c r="L2513">
        <v>166101</v>
      </c>
      <c r="M2513">
        <v>169110</v>
      </c>
      <c r="N2513">
        <v>172790</v>
      </c>
      <c r="O2513">
        <v>175866</v>
      </c>
      <c r="P2513" s="2">
        <v>180063</v>
      </c>
      <c r="Q2513" s="1" t="s">
        <v>3326</v>
      </c>
    </row>
    <row r="2514" spans="1:20" x14ac:dyDescent="0.2">
      <c r="A2514" t="s">
        <v>6981</v>
      </c>
      <c r="B2514">
        <v>47167</v>
      </c>
      <c r="C2514">
        <v>50</v>
      </c>
      <c r="D2514" t="str">
        <f t="shared" si="129"/>
        <v>05000US47167</v>
      </c>
      <c r="E2514" t="s">
        <v>2535</v>
      </c>
      <c r="F2514" t="str">
        <f t="shared" si="130"/>
        <v>Tipton</v>
      </c>
      <c r="G2514" t="str">
        <f t="shared" si="131"/>
        <v>Tennessee</v>
      </c>
      <c r="H2514">
        <v>61081</v>
      </c>
      <c r="I2514">
        <v>61006</v>
      </c>
      <c r="J2514">
        <v>61077</v>
      </c>
      <c r="K2514">
        <v>61282</v>
      </c>
      <c r="L2514">
        <v>61609</v>
      </c>
      <c r="M2514">
        <v>61599</v>
      </c>
      <c r="N2514">
        <v>61672</v>
      </c>
      <c r="O2514">
        <v>61605</v>
      </c>
      <c r="P2514" s="2">
        <v>61303</v>
      </c>
      <c r="Q2514" s="10" t="s">
        <v>3310</v>
      </c>
    </row>
    <row r="2515" spans="1:20" x14ac:dyDescent="0.2">
      <c r="A2515" t="s">
        <v>6982</v>
      </c>
      <c r="B2515">
        <v>47169</v>
      </c>
      <c r="C2515">
        <v>50</v>
      </c>
      <c r="D2515" t="str">
        <f t="shared" si="129"/>
        <v>05000US47169</v>
      </c>
      <c r="E2515" t="s">
        <v>2536</v>
      </c>
      <c r="F2515" t="str">
        <f t="shared" si="130"/>
        <v>Trousdale</v>
      </c>
      <c r="G2515" t="str">
        <f t="shared" si="131"/>
        <v>Tennessee</v>
      </c>
      <c r="H2515">
        <v>7870</v>
      </c>
      <c r="I2515">
        <v>7864</v>
      </c>
      <c r="J2515">
        <v>7862</v>
      </c>
      <c r="K2515">
        <v>7800</v>
      </c>
      <c r="L2515">
        <v>7774</v>
      </c>
      <c r="M2515">
        <v>7782</v>
      </c>
      <c r="N2515">
        <v>7990</v>
      </c>
      <c r="O2515">
        <v>8035</v>
      </c>
      <c r="P2515" s="2">
        <v>8271</v>
      </c>
      <c r="Q2515" s="1" t="s">
        <v>3326</v>
      </c>
    </row>
    <row r="2516" spans="1:20" x14ac:dyDescent="0.2">
      <c r="A2516" t="s">
        <v>6983</v>
      </c>
      <c r="B2516">
        <v>47171</v>
      </c>
      <c r="C2516">
        <v>50</v>
      </c>
      <c r="D2516" t="str">
        <f t="shared" si="129"/>
        <v>05000US47171</v>
      </c>
      <c r="E2516" t="s">
        <v>2537</v>
      </c>
      <c r="F2516" t="str">
        <f t="shared" si="130"/>
        <v>Unicoi</v>
      </c>
      <c r="G2516" t="str">
        <f t="shared" si="131"/>
        <v>Tennessee</v>
      </c>
      <c r="H2516">
        <v>18313</v>
      </c>
      <c r="I2516">
        <v>18315</v>
      </c>
      <c r="J2516">
        <v>18277</v>
      </c>
      <c r="K2516">
        <v>18285</v>
      </c>
      <c r="L2516">
        <v>18227</v>
      </c>
      <c r="M2516">
        <v>18047</v>
      </c>
      <c r="N2516">
        <v>17914</v>
      </c>
      <c r="O2516">
        <v>17820</v>
      </c>
      <c r="P2516" s="2">
        <v>17719</v>
      </c>
      <c r="Q2516" s="10" t="s">
        <v>3311</v>
      </c>
    </row>
    <row r="2517" spans="1:20" x14ac:dyDescent="0.2">
      <c r="A2517" t="s">
        <v>6984</v>
      </c>
      <c r="B2517">
        <v>47173</v>
      </c>
      <c r="C2517">
        <v>50</v>
      </c>
      <c r="D2517" t="str">
        <f t="shared" si="129"/>
        <v>05000US47173</v>
      </c>
      <c r="E2517" t="s">
        <v>2538</v>
      </c>
      <c r="F2517" t="str">
        <f t="shared" si="130"/>
        <v>Union</v>
      </c>
      <c r="G2517" t="str">
        <f t="shared" si="131"/>
        <v>Tennessee</v>
      </c>
      <c r="H2517">
        <v>19109</v>
      </c>
      <c r="I2517">
        <v>19109</v>
      </c>
      <c r="J2517">
        <v>19102</v>
      </c>
      <c r="K2517">
        <v>19213</v>
      </c>
      <c r="L2517">
        <v>19120</v>
      </c>
      <c r="M2517">
        <v>19055</v>
      </c>
      <c r="N2517">
        <v>18964</v>
      </c>
      <c r="O2517">
        <v>19126</v>
      </c>
      <c r="P2517" s="2">
        <v>19140</v>
      </c>
      <c r="Q2517" s="10" t="s">
        <v>3311</v>
      </c>
    </row>
    <row r="2518" spans="1:20" x14ac:dyDescent="0.2">
      <c r="A2518" t="s">
        <v>6985</v>
      </c>
      <c r="B2518">
        <v>47175</v>
      </c>
      <c r="C2518">
        <v>50</v>
      </c>
      <c r="D2518" t="str">
        <f t="shared" si="129"/>
        <v>05000US47175</v>
      </c>
      <c r="E2518" t="s">
        <v>2539</v>
      </c>
      <c r="F2518" t="str">
        <f t="shared" si="130"/>
        <v>Van Buren</v>
      </c>
      <c r="G2518" t="str">
        <f t="shared" si="131"/>
        <v>Tennessee</v>
      </c>
      <c r="H2518">
        <v>5548</v>
      </c>
      <c r="I2518">
        <v>5558</v>
      </c>
      <c r="J2518">
        <v>5557</v>
      </c>
      <c r="K2518">
        <v>5540</v>
      </c>
      <c r="L2518">
        <v>5635</v>
      </c>
      <c r="M2518">
        <v>5570</v>
      </c>
      <c r="N2518">
        <v>5625</v>
      </c>
      <c r="O2518">
        <v>5686</v>
      </c>
      <c r="P2518" s="2">
        <v>5689</v>
      </c>
      <c r="Q2518" s="10" t="s">
        <v>3311</v>
      </c>
    </row>
    <row r="2519" spans="1:20" x14ac:dyDescent="0.2">
      <c r="A2519" t="s">
        <v>6986</v>
      </c>
      <c r="B2519">
        <v>47177</v>
      </c>
      <c r="C2519">
        <v>50</v>
      </c>
      <c r="D2519" t="str">
        <f t="shared" si="129"/>
        <v>05000US47177</v>
      </c>
      <c r="E2519" t="s">
        <v>2540</v>
      </c>
      <c r="F2519" t="str">
        <f t="shared" si="130"/>
        <v>Warren</v>
      </c>
      <c r="G2519" t="str">
        <f t="shared" si="131"/>
        <v>Tennessee</v>
      </c>
      <c r="H2519">
        <v>39839</v>
      </c>
      <c r="I2519">
        <v>39824</v>
      </c>
      <c r="J2519">
        <v>39851</v>
      </c>
      <c r="K2519">
        <v>39869</v>
      </c>
      <c r="L2519">
        <v>39745</v>
      </c>
      <c r="M2519">
        <v>39893</v>
      </c>
      <c r="N2519">
        <v>40003</v>
      </c>
      <c r="O2519">
        <v>40338</v>
      </c>
      <c r="P2519" s="2">
        <v>40516</v>
      </c>
      <c r="Q2519" s="10" t="s">
        <v>3311</v>
      </c>
    </row>
    <row r="2520" spans="1:20" x14ac:dyDescent="0.2">
      <c r="A2520" t="s">
        <v>6987</v>
      </c>
      <c r="B2520">
        <v>47179</v>
      </c>
      <c r="C2520">
        <v>50</v>
      </c>
      <c r="D2520" t="str">
        <f t="shared" si="129"/>
        <v>05000US47179</v>
      </c>
      <c r="E2520" t="s">
        <v>2541</v>
      </c>
      <c r="F2520" t="str">
        <f t="shared" si="130"/>
        <v>Washington</v>
      </c>
      <c r="G2520" t="str">
        <f t="shared" si="131"/>
        <v>Tennessee</v>
      </c>
      <c r="H2520">
        <v>122979</v>
      </c>
      <c r="I2520">
        <v>123065</v>
      </c>
      <c r="J2520">
        <v>123423</v>
      </c>
      <c r="K2520">
        <v>123920</v>
      </c>
      <c r="L2520">
        <v>124907</v>
      </c>
      <c r="M2520">
        <v>125516</v>
      </c>
      <c r="N2520">
        <v>125999</v>
      </c>
      <c r="O2520">
        <v>126357</v>
      </c>
      <c r="P2520" s="2">
        <v>127440</v>
      </c>
      <c r="Q2520" s="10" t="s">
        <v>3311</v>
      </c>
    </row>
    <row r="2521" spans="1:20" x14ac:dyDescent="0.2">
      <c r="A2521" t="s">
        <v>6988</v>
      </c>
      <c r="B2521">
        <v>47181</v>
      </c>
      <c r="C2521">
        <v>50</v>
      </c>
      <c r="D2521" t="str">
        <f t="shared" si="129"/>
        <v>05000US47181</v>
      </c>
      <c r="E2521" t="s">
        <v>2542</v>
      </c>
      <c r="F2521" t="str">
        <f t="shared" si="130"/>
        <v>Wayne</v>
      </c>
      <c r="G2521" t="str">
        <f t="shared" si="131"/>
        <v>Tennessee</v>
      </c>
      <c r="H2521">
        <v>17021</v>
      </c>
      <c r="I2521">
        <v>17027</v>
      </c>
      <c r="J2521">
        <v>16985</v>
      </c>
      <c r="K2521">
        <v>17012</v>
      </c>
      <c r="L2521">
        <v>16996</v>
      </c>
      <c r="M2521">
        <v>16918</v>
      </c>
      <c r="N2521">
        <v>16846</v>
      </c>
      <c r="O2521">
        <v>16738</v>
      </c>
      <c r="P2521" s="2">
        <v>16713</v>
      </c>
      <c r="Q2521" s="1" t="s">
        <v>3326</v>
      </c>
    </row>
    <row r="2522" spans="1:20" x14ac:dyDescent="0.2">
      <c r="A2522" t="s">
        <v>6989</v>
      </c>
      <c r="B2522">
        <v>47183</v>
      </c>
      <c r="C2522">
        <v>50</v>
      </c>
      <c r="D2522" t="str">
        <f t="shared" si="129"/>
        <v>05000US47183</v>
      </c>
      <c r="E2522" t="s">
        <v>2543</v>
      </c>
      <c r="F2522" t="str">
        <f t="shared" si="130"/>
        <v>Weakley</v>
      </c>
      <c r="G2522" t="str">
        <f t="shared" si="131"/>
        <v>Tennessee</v>
      </c>
      <c r="H2522">
        <v>35021</v>
      </c>
      <c r="I2522">
        <v>35015</v>
      </c>
      <c r="J2522">
        <v>35027</v>
      </c>
      <c r="K2522">
        <v>34907</v>
      </c>
      <c r="L2522">
        <v>34594</v>
      </c>
      <c r="M2522">
        <v>34186</v>
      </c>
      <c r="N2522">
        <v>34001</v>
      </c>
      <c r="O2522">
        <v>33831</v>
      </c>
      <c r="P2522" s="2">
        <v>33507</v>
      </c>
      <c r="Q2522" s="1" t="s">
        <v>3326</v>
      </c>
    </row>
    <row r="2523" spans="1:20" x14ac:dyDescent="0.2">
      <c r="A2523" t="s">
        <v>6990</v>
      </c>
      <c r="B2523">
        <v>47185</v>
      </c>
      <c r="C2523">
        <v>50</v>
      </c>
      <c r="D2523" t="str">
        <f t="shared" si="129"/>
        <v>05000US47185</v>
      </c>
      <c r="E2523" t="s">
        <v>2544</v>
      </c>
      <c r="F2523" t="str">
        <f t="shared" si="130"/>
        <v>White</v>
      </c>
      <c r="G2523" t="str">
        <f t="shared" si="131"/>
        <v>Tennessee</v>
      </c>
      <c r="H2523">
        <v>25841</v>
      </c>
      <c r="I2523">
        <v>25836</v>
      </c>
      <c r="J2523">
        <v>25838</v>
      </c>
      <c r="K2523">
        <v>26050</v>
      </c>
      <c r="L2523">
        <v>26096</v>
      </c>
      <c r="M2523">
        <v>26273</v>
      </c>
      <c r="N2523">
        <v>26346</v>
      </c>
      <c r="O2523">
        <v>26495</v>
      </c>
      <c r="P2523" s="2">
        <v>26653</v>
      </c>
      <c r="Q2523" s="10" t="s">
        <v>3311</v>
      </c>
    </row>
    <row r="2524" spans="1:20" x14ac:dyDescent="0.2">
      <c r="A2524" t="s">
        <v>6991</v>
      </c>
      <c r="B2524">
        <v>47187</v>
      </c>
      <c r="C2524">
        <v>50</v>
      </c>
      <c r="D2524" t="str">
        <f t="shared" si="129"/>
        <v>05000US47187</v>
      </c>
      <c r="E2524" t="s">
        <v>2545</v>
      </c>
      <c r="F2524" t="str">
        <f t="shared" si="130"/>
        <v>Williamson</v>
      </c>
      <c r="G2524" t="str">
        <f t="shared" si="131"/>
        <v>Tennessee</v>
      </c>
      <c r="H2524">
        <v>183182</v>
      </c>
      <c r="I2524">
        <v>183252</v>
      </c>
      <c r="J2524">
        <v>184143</v>
      </c>
      <c r="K2524">
        <v>188342</v>
      </c>
      <c r="L2524">
        <v>193095</v>
      </c>
      <c r="M2524">
        <v>199032</v>
      </c>
      <c r="N2524">
        <v>205317</v>
      </c>
      <c r="O2524">
        <v>211674</v>
      </c>
      <c r="P2524" s="2">
        <v>219107</v>
      </c>
      <c r="Q2524" s="1" t="s">
        <v>3326</v>
      </c>
    </row>
    <row r="2525" spans="1:20" x14ac:dyDescent="0.2">
      <c r="A2525" t="s">
        <v>6992</v>
      </c>
      <c r="B2525">
        <v>47189</v>
      </c>
      <c r="C2525">
        <v>50</v>
      </c>
      <c r="D2525" t="str">
        <f t="shared" si="129"/>
        <v>05000US47189</v>
      </c>
      <c r="E2525" t="s">
        <v>2546</v>
      </c>
      <c r="F2525" t="str">
        <f t="shared" si="130"/>
        <v>Wilson</v>
      </c>
      <c r="G2525" t="str">
        <f t="shared" si="131"/>
        <v>Tennessee</v>
      </c>
      <c r="H2525">
        <v>113993</v>
      </c>
      <c r="I2525">
        <v>114057</v>
      </c>
      <c r="J2525">
        <v>114671</v>
      </c>
      <c r="K2525">
        <v>116780</v>
      </c>
      <c r="L2525">
        <v>119109</v>
      </c>
      <c r="M2525">
        <v>122014</v>
      </c>
      <c r="N2525">
        <v>125404</v>
      </c>
      <c r="O2525">
        <v>128772</v>
      </c>
      <c r="P2525" s="2">
        <v>132781</v>
      </c>
      <c r="Q2525" s="1" t="s">
        <v>3326</v>
      </c>
    </row>
    <row r="2526" spans="1:20" x14ac:dyDescent="0.2">
      <c r="A2526" t="s">
        <v>6993</v>
      </c>
      <c r="B2526">
        <v>48001</v>
      </c>
      <c r="C2526">
        <v>50</v>
      </c>
      <c r="D2526" t="str">
        <f t="shared" si="129"/>
        <v>05000US48001</v>
      </c>
      <c r="E2526" t="s">
        <v>2547</v>
      </c>
      <c r="F2526" t="str">
        <f t="shared" si="130"/>
        <v>Anderson</v>
      </c>
      <c r="G2526" t="str">
        <f t="shared" si="131"/>
        <v>Texas</v>
      </c>
      <c r="H2526">
        <v>58458</v>
      </c>
      <c r="I2526">
        <v>58458</v>
      </c>
      <c r="J2526">
        <v>58482</v>
      </c>
      <c r="K2526">
        <v>58350</v>
      </c>
      <c r="L2526">
        <v>58019</v>
      </c>
      <c r="M2526">
        <v>57894</v>
      </c>
      <c r="N2526">
        <v>57725</v>
      </c>
      <c r="O2526">
        <v>57487</v>
      </c>
      <c r="P2526" s="2">
        <v>57734</v>
      </c>
      <c r="Q2526" s="1" t="s">
        <v>3261</v>
      </c>
      <c r="S2526" s="2"/>
      <c r="T2526" s="2"/>
    </row>
    <row r="2527" spans="1:20" x14ac:dyDescent="0.2">
      <c r="A2527" t="s">
        <v>6994</v>
      </c>
      <c r="B2527">
        <v>48003</v>
      </c>
      <c r="C2527">
        <v>50</v>
      </c>
      <c r="D2527" t="str">
        <f t="shared" si="129"/>
        <v>05000US48003</v>
      </c>
      <c r="E2527" t="s">
        <v>2548</v>
      </c>
      <c r="F2527" t="str">
        <f t="shared" si="130"/>
        <v>Andrews</v>
      </c>
      <c r="G2527" t="str">
        <f t="shared" si="131"/>
        <v>Texas</v>
      </c>
      <c r="H2527">
        <v>14786</v>
      </c>
      <c r="I2527">
        <v>14786</v>
      </c>
      <c r="J2527">
        <v>14835</v>
      </c>
      <c r="K2527">
        <v>15390</v>
      </c>
      <c r="L2527">
        <v>16107</v>
      </c>
      <c r="M2527">
        <v>16776</v>
      </c>
      <c r="N2527">
        <v>17405</v>
      </c>
      <c r="O2527">
        <v>18026</v>
      </c>
      <c r="P2527" s="2">
        <v>17760</v>
      </c>
      <c r="Q2527" s="10" t="s">
        <v>3287</v>
      </c>
      <c r="S2527" s="2"/>
      <c r="T2527" s="2"/>
    </row>
    <row r="2528" spans="1:20" x14ac:dyDescent="0.2">
      <c r="A2528" t="s">
        <v>6995</v>
      </c>
      <c r="B2528">
        <v>48005</v>
      </c>
      <c r="C2528">
        <v>50</v>
      </c>
      <c r="D2528" t="str">
        <f t="shared" si="129"/>
        <v>05000US48005</v>
      </c>
      <c r="E2528" t="s">
        <v>2549</v>
      </c>
      <c r="F2528" t="str">
        <f t="shared" si="130"/>
        <v>Angelina</v>
      </c>
      <c r="G2528" t="str">
        <f t="shared" si="131"/>
        <v>Texas</v>
      </c>
      <c r="H2528">
        <v>86771</v>
      </c>
      <c r="I2528">
        <v>86771</v>
      </c>
      <c r="J2528">
        <v>86915</v>
      </c>
      <c r="K2528">
        <v>87275</v>
      </c>
      <c r="L2528">
        <v>87520</v>
      </c>
      <c r="M2528">
        <v>87409</v>
      </c>
      <c r="N2528">
        <v>87628</v>
      </c>
      <c r="O2528">
        <v>87938</v>
      </c>
      <c r="P2528" s="2">
        <v>87791</v>
      </c>
      <c r="Q2528" s="10" t="s">
        <v>3261</v>
      </c>
      <c r="S2528" s="2"/>
      <c r="T2528" s="2"/>
    </row>
    <row r="2529" spans="1:20" x14ac:dyDescent="0.2">
      <c r="A2529" t="s">
        <v>6996</v>
      </c>
      <c r="B2529">
        <v>48007</v>
      </c>
      <c r="C2529">
        <v>50</v>
      </c>
      <c r="D2529" t="str">
        <f t="shared" si="129"/>
        <v>05000US48007</v>
      </c>
      <c r="E2529" t="s">
        <v>2550</v>
      </c>
      <c r="F2529" t="str">
        <f t="shared" si="130"/>
        <v>Aransas</v>
      </c>
      <c r="G2529" t="str">
        <f t="shared" si="131"/>
        <v>Texas</v>
      </c>
      <c r="H2529">
        <v>23158</v>
      </c>
      <c r="I2529">
        <v>23158</v>
      </c>
      <c r="J2529">
        <v>23199</v>
      </c>
      <c r="K2529">
        <v>23354</v>
      </c>
      <c r="L2529">
        <v>23665</v>
      </c>
      <c r="M2529">
        <v>24124</v>
      </c>
      <c r="N2529">
        <v>24872</v>
      </c>
      <c r="O2529">
        <v>25261</v>
      </c>
      <c r="P2529" s="2">
        <v>25721</v>
      </c>
      <c r="Q2529" s="10" t="s">
        <v>3259</v>
      </c>
      <c r="S2529" s="2"/>
      <c r="T2529" s="2"/>
    </row>
    <row r="2530" spans="1:20" x14ac:dyDescent="0.2">
      <c r="A2530" t="s">
        <v>6997</v>
      </c>
      <c r="B2530">
        <v>48009</v>
      </c>
      <c r="C2530">
        <v>50</v>
      </c>
      <c r="D2530" t="str">
        <f t="shared" si="129"/>
        <v>05000US48009</v>
      </c>
      <c r="E2530" t="s">
        <v>2551</v>
      </c>
      <c r="F2530" t="str">
        <f t="shared" si="130"/>
        <v>Archer</v>
      </c>
      <c r="G2530" t="str">
        <f t="shared" si="131"/>
        <v>Texas</v>
      </c>
      <c r="H2530">
        <v>9054</v>
      </c>
      <c r="I2530">
        <v>9055</v>
      </c>
      <c r="J2530">
        <v>9108</v>
      </c>
      <c r="K2530">
        <v>8832</v>
      </c>
      <c r="L2530">
        <v>8785</v>
      </c>
      <c r="M2530">
        <v>8760</v>
      </c>
      <c r="N2530">
        <v>8793</v>
      </c>
      <c r="O2530">
        <v>8711</v>
      </c>
      <c r="P2530" s="2">
        <v>8703</v>
      </c>
      <c r="Q2530" s="10" t="s">
        <v>3287</v>
      </c>
      <c r="S2530" s="2"/>
    </row>
    <row r="2531" spans="1:20" x14ac:dyDescent="0.2">
      <c r="A2531" t="s">
        <v>6998</v>
      </c>
      <c r="B2531">
        <v>48011</v>
      </c>
      <c r="C2531">
        <v>50</v>
      </c>
      <c r="D2531" t="str">
        <f t="shared" si="129"/>
        <v>05000US48011</v>
      </c>
      <c r="E2531" t="s">
        <v>2552</v>
      </c>
      <c r="F2531" t="str">
        <f t="shared" si="130"/>
        <v>Armstrong</v>
      </c>
      <c r="G2531" t="str">
        <f t="shared" si="131"/>
        <v>Texas</v>
      </c>
      <c r="H2531">
        <v>1901</v>
      </c>
      <c r="I2531">
        <v>1901</v>
      </c>
      <c r="J2531">
        <v>1899</v>
      </c>
      <c r="K2531">
        <v>1931</v>
      </c>
      <c r="L2531">
        <v>1945</v>
      </c>
      <c r="M2531">
        <v>1954</v>
      </c>
      <c r="N2531">
        <v>1937</v>
      </c>
      <c r="O2531">
        <v>1925</v>
      </c>
      <c r="P2531" s="2">
        <v>1876</v>
      </c>
      <c r="Q2531" s="10" t="s">
        <v>3287</v>
      </c>
    </row>
    <row r="2532" spans="1:20" x14ac:dyDescent="0.2">
      <c r="A2532" t="s">
        <v>6999</v>
      </c>
      <c r="B2532">
        <v>48013</v>
      </c>
      <c r="C2532">
        <v>50</v>
      </c>
      <c r="D2532" t="str">
        <f t="shared" si="129"/>
        <v>05000US48013</v>
      </c>
      <c r="E2532" t="s">
        <v>2553</v>
      </c>
      <c r="F2532" t="str">
        <f t="shared" si="130"/>
        <v>Atascosa</v>
      </c>
      <c r="G2532" t="str">
        <f t="shared" si="131"/>
        <v>Texas</v>
      </c>
      <c r="H2532">
        <v>44911</v>
      </c>
      <c r="I2532">
        <v>44911</v>
      </c>
      <c r="J2532">
        <v>44963</v>
      </c>
      <c r="K2532">
        <v>45486</v>
      </c>
      <c r="L2532">
        <v>46455</v>
      </c>
      <c r="M2532">
        <v>47078</v>
      </c>
      <c r="N2532">
        <v>47787</v>
      </c>
      <c r="O2532">
        <v>48435</v>
      </c>
      <c r="P2532" s="2">
        <v>48797</v>
      </c>
      <c r="Q2532" s="10" t="s">
        <v>3259</v>
      </c>
    </row>
    <row r="2533" spans="1:20" x14ac:dyDescent="0.2">
      <c r="A2533" t="s">
        <v>7000</v>
      </c>
      <c r="B2533">
        <v>48015</v>
      </c>
      <c r="C2533">
        <v>50</v>
      </c>
      <c r="D2533" t="str">
        <f t="shared" si="129"/>
        <v>05000US48015</v>
      </c>
      <c r="E2533" t="s">
        <v>2554</v>
      </c>
      <c r="F2533" t="str">
        <f t="shared" si="130"/>
        <v>Austin</v>
      </c>
      <c r="G2533" t="str">
        <f t="shared" si="131"/>
        <v>Texas</v>
      </c>
      <c r="H2533">
        <v>28417</v>
      </c>
      <c r="I2533">
        <v>28411</v>
      </c>
      <c r="J2533">
        <v>28378</v>
      </c>
      <c r="K2533">
        <v>28589</v>
      </c>
      <c r="L2533">
        <v>28547</v>
      </c>
      <c r="M2533">
        <v>28709</v>
      </c>
      <c r="N2533">
        <v>28973</v>
      </c>
      <c r="O2533">
        <v>29548</v>
      </c>
      <c r="P2533" s="2">
        <v>29758</v>
      </c>
      <c r="Q2533" s="10" t="s">
        <v>3259</v>
      </c>
    </row>
    <row r="2534" spans="1:20" x14ac:dyDescent="0.2">
      <c r="A2534" t="s">
        <v>7001</v>
      </c>
      <c r="B2534">
        <v>48017</v>
      </c>
      <c r="C2534">
        <v>50</v>
      </c>
      <c r="D2534" t="str">
        <f t="shared" si="129"/>
        <v>05000US48017</v>
      </c>
      <c r="E2534" t="s">
        <v>2555</v>
      </c>
      <c r="F2534" t="str">
        <f t="shared" si="130"/>
        <v>Bailey</v>
      </c>
      <c r="G2534" t="str">
        <f t="shared" si="131"/>
        <v>Texas</v>
      </c>
      <c r="H2534">
        <v>7165</v>
      </c>
      <c r="I2534">
        <v>7165</v>
      </c>
      <c r="J2534">
        <v>7153</v>
      </c>
      <c r="K2534">
        <v>7197</v>
      </c>
      <c r="L2534">
        <v>7134</v>
      </c>
      <c r="M2534">
        <v>7138</v>
      </c>
      <c r="N2534">
        <v>6970</v>
      </c>
      <c r="O2534">
        <v>7232</v>
      </c>
      <c r="P2534" s="2">
        <v>7181</v>
      </c>
      <c r="Q2534" s="10" t="s">
        <v>3287</v>
      </c>
    </row>
    <row r="2535" spans="1:20" x14ac:dyDescent="0.2">
      <c r="A2535" t="s">
        <v>7002</v>
      </c>
      <c r="B2535">
        <v>48019</v>
      </c>
      <c r="C2535">
        <v>50</v>
      </c>
      <c r="D2535" t="str">
        <f t="shared" si="129"/>
        <v>05000US48019</v>
      </c>
      <c r="E2535" t="s">
        <v>2556</v>
      </c>
      <c r="F2535" t="str">
        <f t="shared" si="130"/>
        <v>Bandera</v>
      </c>
      <c r="G2535" t="str">
        <f t="shared" si="131"/>
        <v>Texas</v>
      </c>
      <c r="H2535">
        <v>20485</v>
      </c>
      <c r="I2535">
        <v>20485</v>
      </c>
      <c r="J2535">
        <v>20549</v>
      </c>
      <c r="K2535">
        <v>20544</v>
      </c>
      <c r="L2535">
        <v>20607</v>
      </c>
      <c r="M2535">
        <v>20599</v>
      </c>
      <c r="N2535">
        <v>20875</v>
      </c>
      <c r="O2535">
        <v>21216</v>
      </c>
      <c r="P2535" s="2">
        <v>21776</v>
      </c>
      <c r="Q2535" s="10" t="s">
        <v>3259</v>
      </c>
    </row>
    <row r="2536" spans="1:20" x14ac:dyDescent="0.2">
      <c r="A2536" t="s">
        <v>7003</v>
      </c>
      <c r="B2536">
        <v>48021</v>
      </c>
      <c r="C2536">
        <v>50</v>
      </c>
      <c r="D2536" t="str">
        <f t="shared" si="129"/>
        <v>05000US48021</v>
      </c>
      <c r="E2536" t="s">
        <v>2557</v>
      </c>
      <c r="F2536" t="str">
        <f t="shared" si="130"/>
        <v>Bastrop</v>
      </c>
      <c r="G2536" t="str">
        <f t="shared" si="131"/>
        <v>Texas</v>
      </c>
      <c r="H2536">
        <v>74171</v>
      </c>
      <c r="I2536">
        <v>74159</v>
      </c>
      <c r="J2536">
        <v>74326</v>
      </c>
      <c r="K2536">
        <v>75050</v>
      </c>
      <c r="L2536">
        <v>74738</v>
      </c>
      <c r="M2536">
        <v>75850</v>
      </c>
      <c r="N2536">
        <v>77899</v>
      </c>
      <c r="O2536">
        <v>80208</v>
      </c>
      <c r="P2536" s="2">
        <v>82733</v>
      </c>
      <c r="Q2536" s="10" t="s">
        <v>3259</v>
      </c>
    </row>
    <row r="2537" spans="1:20" x14ac:dyDescent="0.2">
      <c r="A2537" t="s">
        <v>7004</v>
      </c>
      <c r="B2537">
        <v>48023</v>
      </c>
      <c r="C2537">
        <v>50</v>
      </c>
      <c r="D2537" t="str">
        <f t="shared" si="129"/>
        <v>05000US48023</v>
      </c>
      <c r="E2537" t="s">
        <v>2558</v>
      </c>
      <c r="F2537" t="str">
        <f t="shared" si="130"/>
        <v>Baylor</v>
      </c>
      <c r="G2537" t="str">
        <f t="shared" si="131"/>
        <v>Texas</v>
      </c>
      <c r="H2537">
        <v>3726</v>
      </c>
      <c r="I2537">
        <v>3726</v>
      </c>
      <c r="J2537">
        <v>3716</v>
      </c>
      <c r="K2537">
        <v>3715</v>
      </c>
      <c r="L2537">
        <v>3618</v>
      </c>
      <c r="M2537">
        <v>3610</v>
      </c>
      <c r="N2537">
        <v>3600</v>
      </c>
      <c r="O2537">
        <v>3671</v>
      </c>
      <c r="P2537" s="2">
        <v>3697</v>
      </c>
      <c r="Q2537" s="10" t="s">
        <v>3287</v>
      </c>
    </row>
    <row r="2538" spans="1:20" x14ac:dyDescent="0.2">
      <c r="A2538" t="s">
        <v>7005</v>
      </c>
      <c r="B2538">
        <v>48025</v>
      </c>
      <c r="C2538">
        <v>50</v>
      </c>
      <c r="D2538" t="str">
        <f t="shared" si="129"/>
        <v>05000US48025</v>
      </c>
      <c r="E2538" t="s">
        <v>2559</v>
      </c>
      <c r="F2538" t="str">
        <f t="shared" si="130"/>
        <v>Bee</v>
      </c>
      <c r="G2538" t="str">
        <f t="shared" si="131"/>
        <v>Texas</v>
      </c>
      <c r="H2538">
        <v>31861</v>
      </c>
      <c r="I2538">
        <v>31861</v>
      </c>
      <c r="J2538">
        <v>31883</v>
      </c>
      <c r="K2538">
        <v>32318</v>
      </c>
      <c r="L2538">
        <v>32448</v>
      </c>
      <c r="M2538">
        <v>32773</v>
      </c>
      <c r="N2538">
        <v>32884</v>
      </c>
      <c r="O2538">
        <v>32673</v>
      </c>
      <c r="P2538" s="2">
        <v>32750</v>
      </c>
      <c r="Q2538" s="10" t="s">
        <v>3259</v>
      </c>
    </row>
    <row r="2539" spans="1:20" x14ac:dyDescent="0.2">
      <c r="A2539" t="s">
        <v>7006</v>
      </c>
      <c r="B2539">
        <v>48027</v>
      </c>
      <c r="C2539">
        <v>50</v>
      </c>
      <c r="D2539" t="str">
        <f t="shared" si="129"/>
        <v>05000US48027</v>
      </c>
      <c r="E2539" t="s">
        <v>2560</v>
      </c>
      <c r="F2539" t="str">
        <f t="shared" si="130"/>
        <v>Bell</v>
      </c>
      <c r="G2539" t="str">
        <f t="shared" si="131"/>
        <v>Texas</v>
      </c>
      <c r="H2539">
        <v>310235</v>
      </c>
      <c r="I2539">
        <v>310244</v>
      </c>
      <c r="J2539">
        <v>312985</v>
      </c>
      <c r="K2539">
        <v>316111</v>
      </c>
      <c r="L2539">
        <v>323105</v>
      </c>
      <c r="M2539">
        <v>326620</v>
      </c>
      <c r="N2539">
        <v>329348</v>
      </c>
      <c r="O2539">
        <v>334812</v>
      </c>
      <c r="P2539" s="2">
        <v>340411</v>
      </c>
      <c r="Q2539" s="10" t="s">
        <v>3261</v>
      </c>
    </row>
    <row r="2540" spans="1:20" x14ac:dyDescent="0.2">
      <c r="A2540" t="s">
        <v>7007</v>
      </c>
      <c r="B2540">
        <v>48029</v>
      </c>
      <c r="C2540">
        <v>50</v>
      </c>
      <c r="D2540" t="str">
        <f t="shared" si="129"/>
        <v>05000US48029</v>
      </c>
      <c r="E2540" t="s">
        <v>2561</v>
      </c>
      <c r="F2540" t="str">
        <f t="shared" si="130"/>
        <v>Bexar</v>
      </c>
      <c r="G2540" t="str">
        <f t="shared" si="131"/>
        <v>Texas</v>
      </c>
      <c r="H2540">
        <v>1714773</v>
      </c>
      <c r="I2540">
        <v>1714774</v>
      </c>
      <c r="J2540">
        <v>1723006</v>
      </c>
      <c r="K2540">
        <v>1755342</v>
      </c>
      <c r="L2540">
        <v>1788530</v>
      </c>
      <c r="M2540">
        <v>1822056</v>
      </c>
      <c r="N2540">
        <v>1858749</v>
      </c>
      <c r="O2540">
        <v>1895482</v>
      </c>
      <c r="P2540" s="2">
        <v>1928680</v>
      </c>
      <c r="Q2540" s="10" t="s">
        <v>3259</v>
      </c>
    </row>
    <row r="2541" spans="1:20" x14ac:dyDescent="0.2">
      <c r="A2541" t="s">
        <v>7008</v>
      </c>
      <c r="B2541">
        <v>48031</v>
      </c>
      <c r="C2541">
        <v>50</v>
      </c>
      <c r="D2541" t="str">
        <f t="shared" si="129"/>
        <v>05000US48031</v>
      </c>
      <c r="E2541" t="s">
        <v>2562</v>
      </c>
      <c r="F2541" t="str">
        <f t="shared" si="130"/>
        <v>Blanco</v>
      </c>
      <c r="G2541" t="str">
        <f t="shared" si="131"/>
        <v>Texas</v>
      </c>
      <c r="H2541">
        <v>10497</v>
      </c>
      <c r="I2541">
        <v>10499</v>
      </c>
      <c r="J2541">
        <v>10510</v>
      </c>
      <c r="K2541">
        <v>10578</v>
      </c>
      <c r="L2541">
        <v>10641</v>
      </c>
      <c r="M2541">
        <v>10652</v>
      </c>
      <c r="N2541">
        <v>10836</v>
      </c>
      <c r="O2541">
        <v>11067</v>
      </c>
      <c r="P2541" s="2">
        <v>11392</v>
      </c>
      <c r="Q2541" s="10" t="s">
        <v>3259</v>
      </c>
    </row>
    <row r="2542" spans="1:20" x14ac:dyDescent="0.2">
      <c r="A2542" t="s">
        <v>7009</v>
      </c>
      <c r="B2542">
        <v>48033</v>
      </c>
      <c r="C2542">
        <v>50</v>
      </c>
      <c r="D2542" t="str">
        <f t="shared" si="129"/>
        <v>05000US48033</v>
      </c>
      <c r="E2542" t="s">
        <v>2563</v>
      </c>
      <c r="F2542" t="str">
        <f t="shared" si="130"/>
        <v>Borden</v>
      </c>
      <c r="G2542" t="str">
        <f t="shared" si="131"/>
        <v>Texas</v>
      </c>
      <c r="H2542">
        <v>641</v>
      </c>
      <c r="I2542">
        <v>641</v>
      </c>
      <c r="J2542">
        <v>643</v>
      </c>
      <c r="K2542">
        <v>628</v>
      </c>
      <c r="L2542">
        <v>613</v>
      </c>
      <c r="M2542">
        <v>637</v>
      </c>
      <c r="N2542">
        <v>653</v>
      </c>
      <c r="O2542">
        <v>641</v>
      </c>
      <c r="P2542" s="2">
        <v>633</v>
      </c>
      <c r="Q2542" s="10" t="s">
        <v>3261</v>
      </c>
      <c r="S2542" s="2"/>
    </row>
    <row r="2543" spans="1:20" x14ac:dyDescent="0.2">
      <c r="A2543" t="s">
        <v>7010</v>
      </c>
      <c r="B2543">
        <v>48035</v>
      </c>
      <c r="C2543">
        <v>50</v>
      </c>
      <c r="D2543" t="str">
        <f t="shared" si="129"/>
        <v>05000US48035</v>
      </c>
      <c r="E2543" t="s">
        <v>2564</v>
      </c>
      <c r="F2543" t="str">
        <f t="shared" si="130"/>
        <v>Bosque</v>
      </c>
      <c r="G2543" t="str">
        <f t="shared" si="131"/>
        <v>Texas</v>
      </c>
      <c r="H2543">
        <v>18212</v>
      </c>
      <c r="I2543">
        <v>18212</v>
      </c>
      <c r="J2543">
        <v>18259</v>
      </c>
      <c r="K2543">
        <v>18253</v>
      </c>
      <c r="L2543">
        <v>18118</v>
      </c>
      <c r="M2543">
        <v>17880</v>
      </c>
      <c r="N2543">
        <v>17761</v>
      </c>
      <c r="O2543">
        <v>17910</v>
      </c>
      <c r="P2543" s="2">
        <v>18097</v>
      </c>
      <c r="Q2543" s="1" t="s">
        <v>3261</v>
      </c>
      <c r="S2543" s="2"/>
    </row>
    <row r="2544" spans="1:20" x14ac:dyDescent="0.2">
      <c r="A2544" t="s">
        <v>7011</v>
      </c>
      <c r="B2544">
        <v>48037</v>
      </c>
      <c r="C2544">
        <v>50</v>
      </c>
      <c r="D2544" t="str">
        <f t="shared" si="129"/>
        <v>05000US48037</v>
      </c>
      <c r="E2544" t="s">
        <v>2565</v>
      </c>
      <c r="F2544" t="str">
        <f t="shared" si="130"/>
        <v>Bowie</v>
      </c>
      <c r="G2544" t="str">
        <f t="shared" si="131"/>
        <v>Texas</v>
      </c>
      <c r="H2544">
        <v>92565</v>
      </c>
      <c r="I2544">
        <v>92565</v>
      </c>
      <c r="J2544">
        <v>92678</v>
      </c>
      <c r="K2544">
        <v>92890</v>
      </c>
      <c r="L2544">
        <v>93136</v>
      </c>
      <c r="M2544">
        <v>93457</v>
      </c>
      <c r="N2544">
        <v>93458</v>
      </c>
      <c r="O2544">
        <v>93503</v>
      </c>
      <c r="P2544" s="2">
        <v>93860</v>
      </c>
      <c r="Q2544" s="10" t="s">
        <v>3287</v>
      </c>
      <c r="S2544" s="2"/>
    </row>
    <row r="2545" spans="1:19" x14ac:dyDescent="0.2">
      <c r="A2545" t="s">
        <v>7012</v>
      </c>
      <c r="B2545">
        <v>48039</v>
      </c>
      <c r="C2545">
        <v>50</v>
      </c>
      <c r="D2545" t="str">
        <f t="shared" si="129"/>
        <v>05000US48039</v>
      </c>
      <c r="E2545" t="s">
        <v>2566</v>
      </c>
      <c r="F2545" t="str">
        <f t="shared" si="130"/>
        <v>Brazoria</v>
      </c>
      <c r="G2545" t="str">
        <f t="shared" si="131"/>
        <v>Texas</v>
      </c>
      <c r="H2545">
        <v>313166</v>
      </c>
      <c r="I2545">
        <v>313127</v>
      </c>
      <c r="J2545">
        <v>314502</v>
      </c>
      <c r="K2545">
        <v>319258</v>
      </c>
      <c r="L2545">
        <v>324373</v>
      </c>
      <c r="M2545">
        <v>330091</v>
      </c>
      <c r="N2545">
        <v>337777</v>
      </c>
      <c r="O2545">
        <v>345661</v>
      </c>
      <c r="P2545" s="2">
        <v>354195</v>
      </c>
      <c r="Q2545" s="10" t="s">
        <v>3255</v>
      </c>
      <c r="S2545" s="2"/>
    </row>
    <row r="2546" spans="1:19" x14ac:dyDescent="0.2">
      <c r="A2546" t="s">
        <v>7013</v>
      </c>
      <c r="B2546">
        <v>48041</v>
      </c>
      <c r="C2546">
        <v>50</v>
      </c>
      <c r="D2546" t="str">
        <f t="shared" si="129"/>
        <v>05000US48041</v>
      </c>
      <c r="E2546" t="s">
        <v>2567</v>
      </c>
      <c r="F2546" t="str">
        <f t="shared" si="130"/>
        <v>Brazos</v>
      </c>
      <c r="G2546" t="str">
        <f t="shared" si="131"/>
        <v>Texas</v>
      </c>
      <c r="H2546">
        <v>194851</v>
      </c>
      <c r="I2546">
        <v>194861</v>
      </c>
      <c r="J2546">
        <v>195695</v>
      </c>
      <c r="K2546">
        <v>197477</v>
      </c>
      <c r="L2546">
        <v>200247</v>
      </c>
      <c r="M2546">
        <v>204124</v>
      </c>
      <c r="N2546">
        <v>208823</v>
      </c>
      <c r="O2546">
        <v>215867</v>
      </c>
      <c r="P2546" s="2">
        <v>220417</v>
      </c>
      <c r="Q2546" s="10" t="s">
        <v>3259</v>
      </c>
    </row>
    <row r="2547" spans="1:19" x14ac:dyDescent="0.2">
      <c r="A2547" t="s">
        <v>7014</v>
      </c>
      <c r="B2547">
        <v>48043</v>
      </c>
      <c r="C2547">
        <v>50</v>
      </c>
      <c r="D2547" t="str">
        <f t="shared" si="129"/>
        <v>05000US48043</v>
      </c>
      <c r="E2547" t="s">
        <v>2568</v>
      </c>
      <c r="F2547" t="str">
        <f t="shared" si="130"/>
        <v>Brewster</v>
      </c>
      <c r="G2547" t="str">
        <f t="shared" si="131"/>
        <v>Texas</v>
      </c>
      <c r="H2547">
        <v>9232</v>
      </c>
      <c r="I2547">
        <v>9232</v>
      </c>
      <c r="J2547">
        <v>9270</v>
      </c>
      <c r="K2547">
        <v>9354</v>
      </c>
      <c r="L2547">
        <v>9243</v>
      </c>
      <c r="M2547">
        <v>9273</v>
      </c>
      <c r="N2547">
        <v>9123</v>
      </c>
      <c r="O2547">
        <v>9099</v>
      </c>
      <c r="P2547" s="2">
        <v>9200</v>
      </c>
      <c r="Q2547" s="10" t="s">
        <v>3259</v>
      </c>
    </row>
    <row r="2548" spans="1:19" x14ac:dyDescent="0.2">
      <c r="A2548" t="s">
        <v>7015</v>
      </c>
      <c r="B2548">
        <v>48045</v>
      </c>
      <c r="C2548">
        <v>50</v>
      </c>
      <c r="D2548" t="str">
        <f t="shared" si="129"/>
        <v>05000US48045</v>
      </c>
      <c r="E2548" t="s">
        <v>2569</v>
      </c>
      <c r="F2548" t="str">
        <f t="shared" si="130"/>
        <v>Briscoe</v>
      </c>
      <c r="G2548" t="str">
        <f t="shared" si="131"/>
        <v>Texas</v>
      </c>
      <c r="H2548">
        <v>1637</v>
      </c>
      <c r="I2548">
        <v>1637</v>
      </c>
      <c r="J2548">
        <v>1631</v>
      </c>
      <c r="K2548">
        <v>1649</v>
      </c>
      <c r="L2548">
        <v>1566</v>
      </c>
      <c r="M2548">
        <v>1547</v>
      </c>
      <c r="N2548">
        <v>1537</v>
      </c>
      <c r="O2548">
        <v>1504</v>
      </c>
      <c r="P2548" s="2">
        <v>1474</v>
      </c>
      <c r="Q2548" s="10" t="s">
        <v>3287</v>
      </c>
    </row>
    <row r="2549" spans="1:19" x14ac:dyDescent="0.2">
      <c r="A2549" t="s">
        <v>7016</v>
      </c>
      <c r="B2549">
        <v>48047</v>
      </c>
      <c r="C2549">
        <v>50</v>
      </c>
      <c r="D2549" t="str">
        <f t="shared" si="129"/>
        <v>05000US48047</v>
      </c>
      <c r="E2549" t="s">
        <v>2570</v>
      </c>
      <c r="F2549" t="str">
        <f t="shared" si="130"/>
        <v>Brooks</v>
      </c>
      <c r="G2549" t="str">
        <f t="shared" si="131"/>
        <v>Texas</v>
      </c>
      <c r="H2549">
        <v>7223</v>
      </c>
      <c r="I2549">
        <v>7223</v>
      </c>
      <c r="J2549">
        <v>7202</v>
      </c>
      <c r="K2549">
        <v>7218</v>
      </c>
      <c r="L2549">
        <v>7189</v>
      </c>
      <c r="M2549">
        <v>7238</v>
      </c>
      <c r="N2549">
        <v>7233</v>
      </c>
      <c r="O2549">
        <v>7212</v>
      </c>
      <c r="P2549" s="2">
        <v>7214</v>
      </c>
      <c r="Q2549" s="10" t="s">
        <v>3259</v>
      </c>
    </row>
    <row r="2550" spans="1:19" x14ac:dyDescent="0.2">
      <c r="A2550" t="s">
        <v>7017</v>
      </c>
      <c r="B2550">
        <v>48049</v>
      </c>
      <c r="C2550">
        <v>50</v>
      </c>
      <c r="D2550" t="str">
        <f t="shared" si="129"/>
        <v>05000US48049</v>
      </c>
      <c r="E2550" t="s">
        <v>2571</v>
      </c>
      <c r="F2550" t="str">
        <f t="shared" si="130"/>
        <v>Brown</v>
      </c>
      <c r="G2550" t="str">
        <f t="shared" si="131"/>
        <v>Texas</v>
      </c>
      <c r="H2550">
        <v>38106</v>
      </c>
      <c r="I2550">
        <v>38106</v>
      </c>
      <c r="J2550">
        <v>38116</v>
      </c>
      <c r="K2550">
        <v>38026</v>
      </c>
      <c r="L2550">
        <v>37852</v>
      </c>
      <c r="M2550">
        <v>37853</v>
      </c>
      <c r="N2550">
        <v>37719</v>
      </c>
      <c r="O2550">
        <v>37981</v>
      </c>
      <c r="P2550" s="2">
        <v>38271</v>
      </c>
      <c r="Q2550" s="1" t="s">
        <v>3261</v>
      </c>
    </row>
    <row r="2551" spans="1:19" x14ac:dyDescent="0.2">
      <c r="A2551" t="s">
        <v>7018</v>
      </c>
      <c r="B2551">
        <v>48051</v>
      </c>
      <c r="C2551">
        <v>50</v>
      </c>
      <c r="D2551" t="str">
        <f t="shared" si="129"/>
        <v>05000US48051</v>
      </c>
      <c r="E2551" t="s">
        <v>2572</v>
      </c>
      <c r="F2551" t="str">
        <f t="shared" si="130"/>
        <v>Burleson</v>
      </c>
      <c r="G2551" t="str">
        <f t="shared" si="131"/>
        <v>Texas</v>
      </c>
      <c r="H2551">
        <v>17187</v>
      </c>
      <c r="I2551">
        <v>17187</v>
      </c>
      <c r="J2551">
        <v>17216</v>
      </c>
      <c r="K2551">
        <v>17242</v>
      </c>
      <c r="L2551">
        <v>17329</v>
      </c>
      <c r="M2551">
        <v>17178</v>
      </c>
      <c r="N2551">
        <v>17292</v>
      </c>
      <c r="O2551">
        <v>17525</v>
      </c>
      <c r="P2551" s="2">
        <v>17760</v>
      </c>
      <c r="Q2551" s="10" t="s">
        <v>3259</v>
      </c>
    </row>
    <row r="2552" spans="1:19" x14ac:dyDescent="0.2">
      <c r="A2552" t="s">
        <v>7019</v>
      </c>
      <c r="B2552">
        <v>48053</v>
      </c>
      <c r="C2552">
        <v>50</v>
      </c>
      <c r="D2552" t="str">
        <f t="shared" si="129"/>
        <v>05000US48053</v>
      </c>
      <c r="E2552" t="s">
        <v>2573</v>
      </c>
      <c r="F2552" t="str">
        <f t="shared" si="130"/>
        <v>Burnet</v>
      </c>
      <c r="G2552" t="str">
        <f t="shared" si="131"/>
        <v>Texas</v>
      </c>
      <c r="H2552">
        <v>42750</v>
      </c>
      <c r="I2552">
        <v>42707</v>
      </c>
      <c r="J2552">
        <v>42743</v>
      </c>
      <c r="K2552">
        <v>43353</v>
      </c>
      <c r="L2552">
        <v>43506</v>
      </c>
      <c r="M2552">
        <v>43738</v>
      </c>
      <c r="N2552">
        <v>44254</v>
      </c>
      <c r="O2552">
        <v>45181</v>
      </c>
      <c r="P2552" s="2">
        <v>46243</v>
      </c>
      <c r="Q2552" s="10" t="s">
        <v>3261</v>
      </c>
    </row>
    <row r="2553" spans="1:19" x14ac:dyDescent="0.2">
      <c r="A2553" t="s">
        <v>7020</v>
      </c>
      <c r="B2553">
        <v>48055</v>
      </c>
      <c r="C2553">
        <v>50</v>
      </c>
      <c r="D2553" t="str">
        <f t="shared" si="129"/>
        <v>05000US48055</v>
      </c>
      <c r="E2553" t="s">
        <v>2574</v>
      </c>
      <c r="F2553" t="str">
        <f t="shared" si="130"/>
        <v>Caldwell</v>
      </c>
      <c r="G2553" t="str">
        <f t="shared" si="131"/>
        <v>Texas</v>
      </c>
      <c r="H2553">
        <v>38066</v>
      </c>
      <c r="I2553">
        <v>38057</v>
      </c>
      <c r="J2553">
        <v>38105</v>
      </c>
      <c r="K2553">
        <v>38424</v>
      </c>
      <c r="L2553">
        <v>38699</v>
      </c>
      <c r="M2553">
        <v>39207</v>
      </c>
      <c r="N2553">
        <v>39728</v>
      </c>
      <c r="O2553">
        <v>40445</v>
      </c>
      <c r="P2553" s="2">
        <v>41161</v>
      </c>
      <c r="Q2553" s="10" t="s">
        <v>3259</v>
      </c>
    </row>
    <row r="2554" spans="1:19" x14ac:dyDescent="0.2">
      <c r="A2554" t="s">
        <v>7021</v>
      </c>
      <c r="B2554">
        <v>48057</v>
      </c>
      <c r="C2554">
        <v>50</v>
      </c>
      <c r="D2554" t="str">
        <f t="shared" si="129"/>
        <v>05000US48057</v>
      </c>
      <c r="E2554" t="s">
        <v>2575</v>
      </c>
      <c r="F2554" t="str">
        <f t="shared" si="130"/>
        <v>Calhoun</v>
      </c>
      <c r="G2554" t="str">
        <f t="shared" si="131"/>
        <v>Texas</v>
      </c>
      <c r="H2554">
        <v>21381</v>
      </c>
      <c r="I2554">
        <v>21381</v>
      </c>
      <c r="J2554">
        <v>21327</v>
      </c>
      <c r="K2554">
        <v>21353</v>
      </c>
      <c r="L2554">
        <v>21573</v>
      </c>
      <c r="M2554">
        <v>21759</v>
      </c>
      <c r="N2554">
        <v>21805</v>
      </c>
      <c r="O2554">
        <v>21922</v>
      </c>
      <c r="P2554" s="2">
        <v>21965</v>
      </c>
      <c r="Q2554" s="4" t="s">
        <v>3255</v>
      </c>
    </row>
    <row r="2555" spans="1:19" x14ac:dyDescent="0.2">
      <c r="A2555" t="s">
        <v>7022</v>
      </c>
      <c r="B2555">
        <v>48059</v>
      </c>
      <c r="C2555">
        <v>50</v>
      </c>
      <c r="D2555" t="str">
        <f t="shared" si="129"/>
        <v>05000US48059</v>
      </c>
      <c r="E2555" t="s">
        <v>2576</v>
      </c>
      <c r="F2555" t="str">
        <f t="shared" si="130"/>
        <v>Callahan</v>
      </c>
      <c r="G2555" t="str">
        <f t="shared" si="131"/>
        <v>Texas</v>
      </c>
      <c r="H2555">
        <v>13544</v>
      </c>
      <c r="I2555">
        <v>13544</v>
      </c>
      <c r="J2555">
        <v>13519</v>
      </c>
      <c r="K2555">
        <v>13540</v>
      </c>
      <c r="L2555">
        <v>13516</v>
      </c>
      <c r="M2555">
        <v>13526</v>
      </c>
      <c r="N2555">
        <v>13523</v>
      </c>
      <c r="O2555">
        <v>13596</v>
      </c>
      <c r="P2555" s="2">
        <v>13820</v>
      </c>
      <c r="Q2555" s="10" t="s">
        <v>3261</v>
      </c>
    </row>
    <row r="2556" spans="1:19" x14ac:dyDescent="0.2">
      <c r="A2556" t="s">
        <v>7023</v>
      </c>
      <c r="B2556">
        <v>48061</v>
      </c>
      <c r="C2556">
        <v>50</v>
      </c>
      <c r="D2556" t="str">
        <f t="shared" si="129"/>
        <v>05000US48061</v>
      </c>
      <c r="E2556" t="s">
        <v>2577</v>
      </c>
      <c r="F2556" t="str">
        <f t="shared" si="130"/>
        <v>Cameron</v>
      </c>
      <c r="G2556" t="str">
        <f t="shared" si="131"/>
        <v>Texas</v>
      </c>
      <c r="H2556">
        <v>406220</v>
      </c>
      <c r="I2556">
        <v>406219</v>
      </c>
      <c r="J2556">
        <v>407629</v>
      </c>
      <c r="K2556">
        <v>412937</v>
      </c>
      <c r="L2556">
        <v>415445</v>
      </c>
      <c r="M2556">
        <v>417260</v>
      </c>
      <c r="N2556">
        <v>419191</v>
      </c>
      <c r="O2556">
        <v>419893</v>
      </c>
      <c r="P2556" s="2">
        <v>422135</v>
      </c>
      <c r="Q2556" s="10" t="s">
        <v>3259</v>
      </c>
    </row>
    <row r="2557" spans="1:19" x14ac:dyDescent="0.2">
      <c r="A2557" t="s">
        <v>7024</v>
      </c>
      <c r="B2557">
        <v>48063</v>
      </c>
      <c r="C2557">
        <v>50</v>
      </c>
      <c r="D2557" t="str">
        <f t="shared" si="129"/>
        <v>05000US48063</v>
      </c>
      <c r="E2557" t="s">
        <v>2578</v>
      </c>
      <c r="F2557" t="str">
        <f t="shared" si="130"/>
        <v>Camp</v>
      </c>
      <c r="G2557" t="str">
        <f t="shared" si="131"/>
        <v>Texas</v>
      </c>
      <c r="H2557">
        <v>12401</v>
      </c>
      <c r="I2557">
        <v>12401</v>
      </c>
      <c r="J2557">
        <v>12414</v>
      </c>
      <c r="K2557">
        <v>12409</v>
      </c>
      <c r="L2557">
        <v>12467</v>
      </c>
      <c r="M2557">
        <v>12440</v>
      </c>
      <c r="N2557">
        <v>12659</v>
      </c>
      <c r="O2557">
        <v>12721</v>
      </c>
      <c r="P2557" s="2">
        <v>12867</v>
      </c>
      <c r="Q2557" s="10" t="s">
        <v>3287</v>
      </c>
    </row>
    <row r="2558" spans="1:19" x14ac:dyDescent="0.2">
      <c r="A2558" t="s">
        <v>7025</v>
      </c>
      <c r="B2558">
        <v>48065</v>
      </c>
      <c r="C2558">
        <v>50</v>
      </c>
      <c r="D2558" t="str">
        <f t="shared" si="129"/>
        <v>05000US48065</v>
      </c>
      <c r="E2558" t="s">
        <v>2579</v>
      </c>
      <c r="F2558" t="str">
        <f t="shared" si="130"/>
        <v>Carson</v>
      </c>
      <c r="G2558" t="str">
        <f t="shared" si="131"/>
        <v>Texas</v>
      </c>
      <c r="H2558">
        <v>6182</v>
      </c>
      <c r="I2558">
        <v>6182</v>
      </c>
      <c r="J2558">
        <v>6164</v>
      </c>
      <c r="K2558">
        <v>6268</v>
      </c>
      <c r="L2558">
        <v>6109</v>
      </c>
      <c r="M2558">
        <v>5981</v>
      </c>
      <c r="N2558">
        <v>6015</v>
      </c>
      <c r="O2558">
        <v>5972</v>
      </c>
      <c r="P2558" s="2">
        <v>6057</v>
      </c>
      <c r="Q2558" s="10" t="s">
        <v>3287</v>
      </c>
    </row>
    <row r="2559" spans="1:19" x14ac:dyDescent="0.2">
      <c r="A2559" t="s">
        <v>7026</v>
      </c>
      <c r="B2559">
        <v>48067</v>
      </c>
      <c r="C2559">
        <v>50</v>
      </c>
      <c r="D2559" t="str">
        <f t="shared" si="129"/>
        <v>05000US48067</v>
      </c>
      <c r="E2559" t="s">
        <v>2580</v>
      </c>
      <c r="F2559" t="str">
        <f t="shared" si="130"/>
        <v>Cass</v>
      </c>
      <c r="G2559" t="str">
        <f t="shared" si="131"/>
        <v>Texas</v>
      </c>
      <c r="H2559">
        <v>30464</v>
      </c>
      <c r="I2559">
        <v>30464</v>
      </c>
      <c r="J2559">
        <v>30429</v>
      </c>
      <c r="K2559">
        <v>30505</v>
      </c>
      <c r="L2559">
        <v>30205</v>
      </c>
      <c r="M2559">
        <v>30413</v>
      </c>
      <c r="N2559">
        <v>30351</v>
      </c>
      <c r="O2559">
        <v>30387</v>
      </c>
      <c r="P2559" s="2">
        <v>30375</v>
      </c>
      <c r="Q2559" s="10" t="s">
        <v>3287</v>
      </c>
    </row>
    <row r="2560" spans="1:19" x14ac:dyDescent="0.2">
      <c r="A2560" t="s">
        <v>7027</v>
      </c>
      <c r="B2560">
        <v>48069</v>
      </c>
      <c r="C2560">
        <v>50</v>
      </c>
      <c r="D2560" t="str">
        <f t="shared" si="129"/>
        <v>05000US48069</v>
      </c>
      <c r="E2560" t="s">
        <v>2581</v>
      </c>
      <c r="F2560" t="str">
        <f t="shared" si="130"/>
        <v>Castro</v>
      </c>
      <c r="G2560" t="str">
        <f t="shared" si="131"/>
        <v>Texas</v>
      </c>
      <c r="H2560">
        <v>8062</v>
      </c>
      <c r="I2560">
        <v>8062</v>
      </c>
      <c r="J2560">
        <v>8110</v>
      </c>
      <c r="K2560">
        <v>8053</v>
      </c>
      <c r="L2560">
        <v>8187</v>
      </c>
      <c r="M2560">
        <v>8027</v>
      </c>
      <c r="N2560">
        <v>7816</v>
      </c>
      <c r="O2560">
        <v>7678</v>
      </c>
      <c r="P2560" s="2">
        <v>7669</v>
      </c>
      <c r="Q2560" s="10" t="s">
        <v>3287</v>
      </c>
    </row>
    <row r="2561" spans="1:17" x14ac:dyDescent="0.2">
      <c r="A2561" t="s">
        <v>7028</v>
      </c>
      <c r="B2561">
        <v>48071</v>
      </c>
      <c r="C2561">
        <v>50</v>
      </c>
      <c r="D2561" t="str">
        <f t="shared" si="129"/>
        <v>05000US48071</v>
      </c>
      <c r="E2561" t="s">
        <v>2582</v>
      </c>
      <c r="F2561" t="str">
        <f t="shared" si="130"/>
        <v>Chambers</v>
      </c>
      <c r="G2561" t="str">
        <f t="shared" si="131"/>
        <v>Texas</v>
      </c>
      <c r="H2561">
        <v>35096</v>
      </c>
      <c r="I2561">
        <v>35099</v>
      </c>
      <c r="J2561">
        <v>35428</v>
      </c>
      <c r="K2561">
        <v>35625</v>
      </c>
      <c r="L2561">
        <v>36408</v>
      </c>
      <c r="M2561">
        <v>37221</v>
      </c>
      <c r="N2561">
        <v>38063</v>
      </c>
      <c r="O2561">
        <v>38768</v>
      </c>
      <c r="P2561" s="2">
        <v>39899</v>
      </c>
      <c r="Q2561" s="1" t="s">
        <v>3255</v>
      </c>
    </row>
    <row r="2562" spans="1:17" x14ac:dyDescent="0.2">
      <c r="A2562" t="s">
        <v>7029</v>
      </c>
      <c r="B2562">
        <v>48073</v>
      </c>
      <c r="C2562">
        <v>50</v>
      </c>
      <c r="D2562" t="str">
        <f t="shared" si="129"/>
        <v>05000US48073</v>
      </c>
      <c r="E2562" t="s">
        <v>2583</v>
      </c>
      <c r="F2562" t="str">
        <f t="shared" si="130"/>
        <v>Cherokee</v>
      </c>
      <c r="G2562" t="str">
        <f t="shared" si="131"/>
        <v>Texas</v>
      </c>
      <c r="H2562">
        <v>50845</v>
      </c>
      <c r="I2562">
        <v>50834</v>
      </c>
      <c r="J2562">
        <v>50915</v>
      </c>
      <c r="K2562">
        <v>51013</v>
      </c>
      <c r="L2562">
        <v>51200</v>
      </c>
      <c r="M2562">
        <v>50981</v>
      </c>
      <c r="N2562">
        <v>51007</v>
      </c>
      <c r="O2562">
        <v>51431</v>
      </c>
      <c r="P2562" s="2">
        <v>51668</v>
      </c>
      <c r="Q2562" s="1" t="s">
        <v>3261</v>
      </c>
    </row>
    <row r="2563" spans="1:17" x14ac:dyDescent="0.2">
      <c r="A2563" t="s">
        <v>7030</v>
      </c>
      <c r="B2563">
        <v>48075</v>
      </c>
      <c r="C2563">
        <v>50</v>
      </c>
      <c r="D2563" t="str">
        <f t="shared" ref="D2563:D2626" si="132">_xlfn.CONCAT("05000US",TEXT(B2563,"00000"))</f>
        <v>05000US48075</v>
      </c>
      <c r="E2563" t="s">
        <v>2584</v>
      </c>
      <c r="F2563" t="str">
        <f t="shared" si="130"/>
        <v>Childress</v>
      </c>
      <c r="G2563" t="str">
        <f t="shared" si="131"/>
        <v>Texas</v>
      </c>
      <c r="H2563">
        <v>7041</v>
      </c>
      <c r="I2563">
        <v>7041</v>
      </c>
      <c r="J2563">
        <v>7062</v>
      </c>
      <c r="K2563">
        <v>7017</v>
      </c>
      <c r="L2563">
        <v>7089</v>
      </c>
      <c r="M2563">
        <v>7046</v>
      </c>
      <c r="N2563">
        <v>7059</v>
      </c>
      <c r="O2563">
        <v>7050</v>
      </c>
      <c r="P2563" s="2">
        <v>7052</v>
      </c>
      <c r="Q2563" s="1" t="s">
        <v>3287</v>
      </c>
    </row>
    <row r="2564" spans="1:17" x14ac:dyDescent="0.2">
      <c r="A2564" t="s">
        <v>7031</v>
      </c>
      <c r="B2564">
        <v>48077</v>
      </c>
      <c r="C2564">
        <v>50</v>
      </c>
      <c r="D2564" t="str">
        <f t="shared" si="132"/>
        <v>05000US48077</v>
      </c>
      <c r="E2564" t="s">
        <v>2585</v>
      </c>
      <c r="F2564" t="str">
        <f t="shared" ref="F2564:F2627" si="133">MID(MID(E2564,1,FIND(",",E2564)-1),1,FIND(" County",MID(E2564,1,FIND(",",E2564)-1))-1)</f>
        <v>Clay</v>
      </c>
      <c r="G2564" t="str">
        <f t="shared" ref="G2564:G2627" si="134">MID(E2564,FIND(",",E2564)+2,9999)</f>
        <v>Texas</v>
      </c>
      <c r="H2564">
        <v>10752</v>
      </c>
      <c r="I2564">
        <v>10752</v>
      </c>
      <c r="J2564">
        <v>10733</v>
      </c>
      <c r="K2564">
        <v>10679</v>
      </c>
      <c r="L2564">
        <v>10513</v>
      </c>
      <c r="M2564">
        <v>10449</v>
      </c>
      <c r="N2564">
        <v>10356</v>
      </c>
      <c r="O2564">
        <v>10324</v>
      </c>
      <c r="P2564" s="2">
        <v>10193</v>
      </c>
      <c r="Q2564" s="1" t="s">
        <v>3287</v>
      </c>
    </row>
    <row r="2565" spans="1:17" x14ac:dyDescent="0.2">
      <c r="A2565" t="s">
        <v>7032</v>
      </c>
      <c r="B2565">
        <v>48079</v>
      </c>
      <c r="C2565">
        <v>50</v>
      </c>
      <c r="D2565" t="str">
        <f t="shared" si="132"/>
        <v>05000US48079</v>
      </c>
      <c r="E2565" t="s">
        <v>2586</v>
      </c>
      <c r="F2565" t="str">
        <f t="shared" si="133"/>
        <v>Cochran</v>
      </c>
      <c r="G2565" t="str">
        <f t="shared" si="134"/>
        <v>Texas</v>
      </c>
      <c r="H2565">
        <v>3127</v>
      </c>
      <c r="I2565">
        <v>3127</v>
      </c>
      <c r="J2565">
        <v>3138</v>
      </c>
      <c r="K2565">
        <v>3074</v>
      </c>
      <c r="L2565">
        <v>3021</v>
      </c>
      <c r="M2565">
        <v>3000</v>
      </c>
      <c r="N2565">
        <v>2925</v>
      </c>
      <c r="O2565">
        <v>2945</v>
      </c>
      <c r="P2565" s="2">
        <v>2882</v>
      </c>
      <c r="Q2565" s="1" t="s">
        <v>3261</v>
      </c>
    </row>
    <row r="2566" spans="1:17" x14ac:dyDescent="0.2">
      <c r="A2566" t="s">
        <v>7033</v>
      </c>
      <c r="B2566">
        <v>48081</v>
      </c>
      <c r="C2566">
        <v>50</v>
      </c>
      <c r="D2566" t="str">
        <f t="shared" si="132"/>
        <v>05000US48081</v>
      </c>
      <c r="E2566" t="s">
        <v>2587</v>
      </c>
      <c r="F2566" t="str">
        <f t="shared" si="133"/>
        <v>Coke</v>
      </c>
      <c r="G2566" t="str">
        <f t="shared" si="134"/>
        <v>Texas</v>
      </c>
      <c r="H2566">
        <v>3320</v>
      </c>
      <c r="I2566">
        <v>3319</v>
      </c>
      <c r="J2566">
        <v>3320</v>
      </c>
      <c r="K2566">
        <v>3280</v>
      </c>
      <c r="L2566">
        <v>3218</v>
      </c>
      <c r="M2566">
        <v>3196</v>
      </c>
      <c r="N2566">
        <v>3232</v>
      </c>
      <c r="O2566">
        <v>3230</v>
      </c>
      <c r="P2566" s="2">
        <v>3264</v>
      </c>
      <c r="Q2566" s="1" t="s">
        <v>3261</v>
      </c>
    </row>
    <row r="2567" spans="1:17" x14ac:dyDescent="0.2">
      <c r="A2567" t="s">
        <v>7034</v>
      </c>
      <c r="B2567">
        <v>48083</v>
      </c>
      <c r="C2567">
        <v>50</v>
      </c>
      <c r="D2567" t="str">
        <f t="shared" si="132"/>
        <v>05000US48083</v>
      </c>
      <c r="E2567" t="s">
        <v>2588</v>
      </c>
      <c r="F2567" t="str">
        <f t="shared" si="133"/>
        <v>Coleman</v>
      </c>
      <c r="G2567" t="str">
        <f t="shared" si="134"/>
        <v>Texas</v>
      </c>
      <c r="H2567">
        <v>8895</v>
      </c>
      <c r="I2567">
        <v>8895</v>
      </c>
      <c r="J2567">
        <v>8878</v>
      </c>
      <c r="K2567">
        <v>8762</v>
      </c>
      <c r="L2567">
        <v>8677</v>
      </c>
      <c r="M2567">
        <v>8534</v>
      </c>
      <c r="N2567">
        <v>8417</v>
      </c>
      <c r="O2567">
        <v>8333</v>
      </c>
      <c r="P2567" s="2">
        <v>8420</v>
      </c>
      <c r="Q2567" s="1" t="s">
        <v>3261</v>
      </c>
    </row>
    <row r="2568" spans="1:17" x14ac:dyDescent="0.2">
      <c r="A2568" t="s">
        <v>7035</v>
      </c>
      <c r="B2568">
        <v>48085</v>
      </c>
      <c r="C2568">
        <v>50</v>
      </c>
      <c r="D2568" t="str">
        <f t="shared" si="132"/>
        <v>05000US48085</v>
      </c>
      <c r="E2568" t="s">
        <v>2589</v>
      </c>
      <c r="F2568" t="str">
        <f t="shared" si="133"/>
        <v>Collin</v>
      </c>
      <c r="G2568" t="str">
        <f t="shared" si="134"/>
        <v>Texas</v>
      </c>
      <c r="H2568">
        <v>782341</v>
      </c>
      <c r="I2568">
        <v>782459</v>
      </c>
      <c r="J2568">
        <v>788741</v>
      </c>
      <c r="K2568">
        <v>814607</v>
      </c>
      <c r="L2568">
        <v>837229</v>
      </c>
      <c r="M2568">
        <v>858098</v>
      </c>
      <c r="N2568">
        <v>885175</v>
      </c>
      <c r="O2568">
        <v>913079</v>
      </c>
      <c r="P2568" s="2">
        <v>939585</v>
      </c>
      <c r="Q2568" s="10" t="s">
        <v>3257</v>
      </c>
    </row>
    <row r="2569" spans="1:17" x14ac:dyDescent="0.2">
      <c r="A2569" t="s">
        <v>7036</v>
      </c>
      <c r="B2569">
        <v>48087</v>
      </c>
      <c r="C2569">
        <v>50</v>
      </c>
      <c r="D2569" t="str">
        <f t="shared" si="132"/>
        <v>05000US48087</v>
      </c>
      <c r="E2569" t="s">
        <v>2590</v>
      </c>
      <c r="F2569" t="str">
        <f t="shared" si="133"/>
        <v>Collingsworth</v>
      </c>
      <c r="G2569" t="str">
        <f t="shared" si="134"/>
        <v>Texas</v>
      </c>
      <c r="H2569">
        <v>3057</v>
      </c>
      <c r="I2569">
        <v>3057</v>
      </c>
      <c r="J2569">
        <v>3055</v>
      </c>
      <c r="K2569">
        <v>3094</v>
      </c>
      <c r="L2569">
        <v>3022</v>
      </c>
      <c r="M2569">
        <v>3096</v>
      </c>
      <c r="N2569">
        <v>3008</v>
      </c>
      <c r="O2569">
        <v>3019</v>
      </c>
      <c r="P2569" s="2">
        <v>3016</v>
      </c>
      <c r="Q2569" s="1" t="s">
        <v>3287</v>
      </c>
    </row>
    <row r="2570" spans="1:17" x14ac:dyDescent="0.2">
      <c r="A2570" t="s">
        <v>7037</v>
      </c>
      <c r="B2570">
        <v>48089</v>
      </c>
      <c r="C2570">
        <v>50</v>
      </c>
      <c r="D2570" t="str">
        <f t="shared" si="132"/>
        <v>05000US48089</v>
      </c>
      <c r="E2570" t="s">
        <v>2591</v>
      </c>
      <c r="F2570" t="str">
        <f t="shared" si="133"/>
        <v>Colorado</v>
      </c>
      <c r="G2570" t="str">
        <f t="shared" si="134"/>
        <v>Texas</v>
      </c>
      <c r="H2570">
        <v>20874</v>
      </c>
      <c r="I2570">
        <v>20874</v>
      </c>
      <c r="J2570">
        <v>20883</v>
      </c>
      <c r="K2570">
        <v>20789</v>
      </c>
      <c r="L2570">
        <v>20684</v>
      </c>
      <c r="M2570">
        <v>20706</v>
      </c>
      <c r="N2570">
        <v>20669</v>
      </c>
      <c r="O2570">
        <v>20880</v>
      </c>
      <c r="P2570" s="2">
        <v>21019</v>
      </c>
      <c r="Q2570" s="10" t="s">
        <v>3259</v>
      </c>
    </row>
    <row r="2571" spans="1:17" x14ac:dyDescent="0.2">
      <c r="A2571" t="s">
        <v>7038</v>
      </c>
      <c r="B2571">
        <v>48091</v>
      </c>
      <c r="C2571">
        <v>50</v>
      </c>
      <c r="D2571" t="str">
        <f t="shared" si="132"/>
        <v>05000US48091</v>
      </c>
      <c r="E2571" t="s">
        <v>2592</v>
      </c>
      <c r="F2571" t="str">
        <f t="shared" si="133"/>
        <v>Comal</v>
      </c>
      <c r="G2571" t="str">
        <f t="shared" si="134"/>
        <v>Texas</v>
      </c>
      <c r="H2571">
        <v>108472</v>
      </c>
      <c r="I2571">
        <v>108471</v>
      </c>
      <c r="J2571">
        <v>109294</v>
      </c>
      <c r="K2571">
        <v>112047</v>
      </c>
      <c r="L2571">
        <v>115005</v>
      </c>
      <c r="M2571">
        <v>118776</v>
      </c>
      <c r="N2571">
        <v>123487</v>
      </c>
      <c r="O2571">
        <v>129113</v>
      </c>
      <c r="P2571" s="2">
        <v>134788</v>
      </c>
      <c r="Q2571" s="10" t="s">
        <v>3259</v>
      </c>
    </row>
    <row r="2572" spans="1:17" x14ac:dyDescent="0.2">
      <c r="A2572" t="s">
        <v>7039</v>
      </c>
      <c r="B2572">
        <v>48093</v>
      </c>
      <c r="C2572">
        <v>50</v>
      </c>
      <c r="D2572" t="str">
        <f t="shared" si="132"/>
        <v>05000US48093</v>
      </c>
      <c r="E2572" t="s">
        <v>2593</v>
      </c>
      <c r="F2572" t="str">
        <f t="shared" si="133"/>
        <v>Comanche</v>
      </c>
      <c r="G2572" t="str">
        <f t="shared" si="134"/>
        <v>Texas</v>
      </c>
      <c r="H2572">
        <v>13974</v>
      </c>
      <c r="I2572">
        <v>13961</v>
      </c>
      <c r="J2572">
        <v>13950</v>
      </c>
      <c r="K2572">
        <v>13871</v>
      </c>
      <c r="L2572">
        <v>13705</v>
      </c>
      <c r="M2572">
        <v>13539</v>
      </c>
      <c r="N2572">
        <v>13436</v>
      </c>
      <c r="O2572">
        <v>13365</v>
      </c>
      <c r="P2572" s="2">
        <v>13484</v>
      </c>
      <c r="Q2572" s="1" t="s">
        <v>3261</v>
      </c>
    </row>
    <row r="2573" spans="1:17" x14ac:dyDescent="0.2">
      <c r="A2573" t="s">
        <v>7040</v>
      </c>
      <c r="B2573">
        <v>48095</v>
      </c>
      <c r="C2573">
        <v>50</v>
      </c>
      <c r="D2573" t="str">
        <f t="shared" si="132"/>
        <v>05000US48095</v>
      </c>
      <c r="E2573" t="s">
        <v>2594</v>
      </c>
      <c r="F2573" t="str">
        <f t="shared" si="133"/>
        <v>Concho</v>
      </c>
      <c r="G2573" t="str">
        <f t="shared" si="134"/>
        <v>Texas</v>
      </c>
      <c r="H2573">
        <v>4087</v>
      </c>
      <c r="I2573">
        <v>4087</v>
      </c>
      <c r="J2573">
        <v>4097</v>
      </c>
      <c r="K2573">
        <v>4137</v>
      </c>
      <c r="L2573">
        <v>4073</v>
      </c>
      <c r="M2573">
        <v>4119</v>
      </c>
      <c r="N2573">
        <v>4085</v>
      </c>
      <c r="O2573">
        <v>4155</v>
      </c>
      <c r="P2573" s="2">
        <v>4279</v>
      </c>
      <c r="Q2573" s="10" t="s">
        <v>3261</v>
      </c>
    </row>
    <row r="2574" spans="1:17" x14ac:dyDescent="0.2">
      <c r="A2574" t="s">
        <v>7041</v>
      </c>
      <c r="B2574">
        <v>48097</v>
      </c>
      <c r="C2574">
        <v>50</v>
      </c>
      <c r="D2574" t="str">
        <f t="shared" si="132"/>
        <v>05000US48097</v>
      </c>
      <c r="E2574" t="s">
        <v>2595</v>
      </c>
      <c r="F2574" t="str">
        <f t="shared" si="133"/>
        <v>Cooke</v>
      </c>
      <c r="G2574" t="str">
        <f t="shared" si="134"/>
        <v>Texas</v>
      </c>
      <c r="H2574">
        <v>38437</v>
      </c>
      <c r="I2574">
        <v>38437</v>
      </c>
      <c r="J2574">
        <v>38456</v>
      </c>
      <c r="K2574">
        <v>38408</v>
      </c>
      <c r="L2574">
        <v>38771</v>
      </c>
      <c r="M2574">
        <v>38502</v>
      </c>
      <c r="N2574">
        <v>38739</v>
      </c>
      <c r="O2574">
        <v>39110</v>
      </c>
      <c r="P2574" s="2">
        <v>39266</v>
      </c>
      <c r="Q2574" s="1" t="s">
        <v>3287</v>
      </c>
    </row>
    <row r="2575" spans="1:17" x14ac:dyDescent="0.2">
      <c r="A2575" t="s">
        <v>7042</v>
      </c>
      <c r="B2575">
        <v>48099</v>
      </c>
      <c r="C2575">
        <v>50</v>
      </c>
      <c r="D2575" t="str">
        <f t="shared" si="132"/>
        <v>05000US48099</v>
      </c>
      <c r="E2575" t="s">
        <v>2596</v>
      </c>
      <c r="F2575" t="str">
        <f t="shared" si="133"/>
        <v>Coryell</v>
      </c>
      <c r="G2575" t="str">
        <f t="shared" si="134"/>
        <v>Texas</v>
      </c>
      <c r="H2575">
        <v>75388</v>
      </c>
      <c r="I2575">
        <v>75388</v>
      </c>
      <c r="J2575">
        <v>75589</v>
      </c>
      <c r="K2575">
        <v>76593</v>
      </c>
      <c r="L2575">
        <v>76837</v>
      </c>
      <c r="M2575">
        <v>76116</v>
      </c>
      <c r="N2575">
        <v>75442</v>
      </c>
      <c r="O2575">
        <v>75471</v>
      </c>
      <c r="P2575" s="2">
        <v>74686</v>
      </c>
      <c r="Q2575" s="10" t="s">
        <v>3261</v>
      </c>
    </row>
    <row r="2576" spans="1:17" x14ac:dyDescent="0.2">
      <c r="A2576" t="s">
        <v>7043</v>
      </c>
      <c r="B2576">
        <v>48101</v>
      </c>
      <c r="C2576">
        <v>50</v>
      </c>
      <c r="D2576" t="str">
        <f t="shared" si="132"/>
        <v>05000US48101</v>
      </c>
      <c r="E2576" t="s">
        <v>2597</v>
      </c>
      <c r="F2576" t="str">
        <f t="shared" si="133"/>
        <v>Cottle</v>
      </c>
      <c r="G2576" t="str">
        <f t="shared" si="134"/>
        <v>Texas</v>
      </c>
      <c r="H2576">
        <v>1505</v>
      </c>
      <c r="I2576">
        <v>1505</v>
      </c>
      <c r="J2576">
        <v>1506</v>
      </c>
      <c r="K2576">
        <v>1511</v>
      </c>
      <c r="L2576">
        <v>1485</v>
      </c>
      <c r="M2576">
        <v>1448</v>
      </c>
      <c r="N2576">
        <v>1432</v>
      </c>
      <c r="O2576">
        <v>1431</v>
      </c>
      <c r="P2576" s="2">
        <v>1402</v>
      </c>
      <c r="Q2576" s="1" t="s">
        <v>3287</v>
      </c>
    </row>
    <row r="2577" spans="1:20" x14ac:dyDescent="0.2">
      <c r="A2577" t="s">
        <v>7044</v>
      </c>
      <c r="B2577">
        <v>48103</v>
      </c>
      <c r="C2577">
        <v>50</v>
      </c>
      <c r="D2577" t="str">
        <f t="shared" si="132"/>
        <v>05000US48103</v>
      </c>
      <c r="E2577" t="s">
        <v>2598</v>
      </c>
      <c r="F2577" t="str">
        <f t="shared" si="133"/>
        <v>Crane</v>
      </c>
      <c r="G2577" t="str">
        <f t="shared" si="134"/>
        <v>Texas</v>
      </c>
      <c r="H2577">
        <v>4375</v>
      </c>
      <c r="I2577">
        <v>4375</v>
      </c>
      <c r="J2577">
        <v>4381</v>
      </c>
      <c r="K2577">
        <v>4365</v>
      </c>
      <c r="L2577">
        <v>4562</v>
      </c>
      <c r="M2577">
        <v>4756</v>
      </c>
      <c r="N2577">
        <v>4928</v>
      </c>
      <c r="O2577">
        <v>5039</v>
      </c>
      <c r="P2577" s="2">
        <v>4830</v>
      </c>
      <c r="Q2577" s="10" t="s">
        <v>3259</v>
      </c>
    </row>
    <row r="2578" spans="1:20" x14ac:dyDescent="0.2">
      <c r="A2578" t="s">
        <v>7045</v>
      </c>
      <c r="B2578">
        <v>48105</v>
      </c>
      <c r="C2578">
        <v>50</v>
      </c>
      <c r="D2578" t="str">
        <f t="shared" si="132"/>
        <v>05000US48105</v>
      </c>
      <c r="E2578" t="s">
        <v>2599</v>
      </c>
      <c r="F2578" t="str">
        <f t="shared" si="133"/>
        <v>Crockett</v>
      </c>
      <c r="G2578" t="str">
        <f t="shared" si="134"/>
        <v>Texas</v>
      </c>
      <c r="H2578">
        <v>3719</v>
      </c>
      <c r="I2578">
        <v>3719</v>
      </c>
      <c r="J2578">
        <v>3709</v>
      </c>
      <c r="K2578">
        <v>3671</v>
      </c>
      <c r="L2578">
        <v>3717</v>
      </c>
      <c r="M2578">
        <v>3763</v>
      </c>
      <c r="N2578">
        <v>3796</v>
      </c>
      <c r="O2578">
        <v>3742</v>
      </c>
      <c r="P2578" s="2">
        <v>3675</v>
      </c>
      <c r="Q2578" s="10" t="s">
        <v>3259</v>
      </c>
    </row>
    <row r="2579" spans="1:20" x14ac:dyDescent="0.2">
      <c r="A2579" t="s">
        <v>7046</v>
      </c>
      <c r="B2579">
        <v>48107</v>
      </c>
      <c r="C2579">
        <v>50</v>
      </c>
      <c r="D2579" t="str">
        <f t="shared" si="132"/>
        <v>05000US48107</v>
      </c>
      <c r="E2579" t="s">
        <v>2600</v>
      </c>
      <c r="F2579" t="str">
        <f t="shared" si="133"/>
        <v>Crosby</v>
      </c>
      <c r="G2579" t="str">
        <f t="shared" si="134"/>
        <v>Texas</v>
      </c>
      <c r="H2579">
        <v>6059</v>
      </c>
      <c r="I2579">
        <v>6056</v>
      </c>
      <c r="J2579">
        <v>6042</v>
      </c>
      <c r="K2579">
        <v>6089</v>
      </c>
      <c r="L2579">
        <v>6097</v>
      </c>
      <c r="M2579">
        <v>5978</v>
      </c>
      <c r="N2579">
        <v>5883</v>
      </c>
      <c r="O2579">
        <v>5985</v>
      </c>
      <c r="P2579" s="2">
        <v>5992</v>
      </c>
      <c r="Q2579" s="1" t="s">
        <v>3287</v>
      </c>
    </row>
    <row r="2580" spans="1:20" x14ac:dyDescent="0.2">
      <c r="A2580" t="s">
        <v>7047</v>
      </c>
      <c r="B2580">
        <v>48109</v>
      </c>
      <c r="C2580">
        <v>50</v>
      </c>
      <c r="D2580" t="str">
        <f t="shared" si="132"/>
        <v>05000US48109</v>
      </c>
      <c r="E2580" t="s">
        <v>2601</v>
      </c>
      <c r="F2580" t="str">
        <f t="shared" si="133"/>
        <v>Culberson</v>
      </c>
      <c r="G2580" t="str">
        <f t="shared" si="134"/>
        <v>Texas</v>
      </c>
      <c r="H2580">
        <v>2398</v>
      </c>
      <c r="I2580">
        <v>2398</v>
      </c>
      <c r="J2580">
        <v>2399</v>
      </c>
      <c r="K2580">
        <v>2379</v>
      </c>
      <c r="L2580">
        <v>2309</v>
      </c>
      <c r="M2580">
        <v>2295</v>
      </c>
      <c r="N2580">
        <v>2260</v>
      </c>
      <c r="O2580">
        <v>2233</v>
      </c>
      <c r="P2580" s="2">
        <v>2198</v>
      </c>
      <c r="Q2580" s="10" t="s">
        <v>3259</v>
      </c>
      <c r="S2580" s="3"/>
      <c r="T2580" s="2"/>
    </row>
    <row r="2581" spans="1:20" x14ac:dyDescent="0.2">
      <c r="A2581" t="s">
        <v>7048</v>
      </c>
      <c r="B2581">
        <v>48111</v>
      </c>
      <c r="C2581">
        <v>50</v>
      </c>
      <c r="D2581" t="str">
        <f t="shared" si="132"/>
        <v>05000US48111</v>
      </c>
      <c r="E2581" t="s">
        <v>2602</v>
      </c>
      <c r="F2581" t="str">
        <f t="shared" si="133"/>
        <v>Dallam</v>
      </c>
      <c r="G2581" t="str">
        <f t="shared" si="134"/>
        <v>Texas</v>
      </c>
      <c r="H2581">
        <v>6703</v>
      </c>
      <c r="I2581">
        <v>6700</v>
      </c>
      <c r="J2581">
        <v>6742</v>
      </c>
      <c r="K2581">
        <v>6831</v>
      </c>
      <c r="L2581">
        <v>6978</v>
      </c>
      <c r="M2581">
        <v>7022</v>
      </c>
      <c r="N2581">
        <v>7096</v>
      </c>
      <c r="O2581">
        <v>7107</v>
      </c>
      <c r="P2581" s="2">
        <v>7056</v>
      </c>
      <c r="Q2581" s="1" t="s">
        <v>3287</v>
      </c>
      <c r="S2581" s="3"/>
      <c r="T2581" s="2"/>
    </row>
    <row r="2582" spans="1:20" x14ac:dyDescent="0.2">
      <c r="A2582" t="s">
        <v>7049</v>
      </c>
      <c r="B2582">
        <v>48113</v>
      </c>
      <c r="C2582">
        <v>50</v>
      </c>
      <c r="D2582" t="str">
        <f t="shared" si="132"/>
        <v>05000US48113</v>
      </c>
      <c r="E2582" t="s">
        <v>2603</v>
      </c>
      <c r="F2582" t="str">
        <f t="shared" si="133"/>
        <v>Dallas</v>
      </c>
      <c r="G2582" t="str">
        <f t="shared" si="134"/>
        <v>Texas</v>
      </c>
      <c r="H2582">
        <v>2368139</v>
      </c>
      <c r="I2582">
        <v>2366672</v>
      </c>
      <c r="J2582">
        <v>2372450</v>
      </c>
      <c r="K2582">
        <v>2407305</v>
      </c>
      <c r="L2582">
        <v>2452421</v>
      </c>
      <c r="M2582">
        <v>2479810</v>
      </c>
      <c r="N2582">
        <v>2512281</v>
      </c>
      <c r="O2582">
        <v>2545775</v>
      </c>
      <c r="P2582" s="2">
        <v>2574984</v>
      </c>
      <c r="Q2582" s="10" t="s">
        <v>3257</v>
      </c>
      <c r="S2582" s="3"/>
      <c r="T2582" s="2"/>
    </row>
    <row r="2583" spans="1:20" x14ac:dyDescent="0.2">
      <c r="A2583" t="s">
        <v>7050</v>
      </c>
      <c r="B2583">
        <v>48115</v>
      </c>
      <c r="C2583">
        <v>50</v>
      </c>
      <c r="D2583" t="str">
        <f t="shared" si="132"/>
        <v>05000US48115</v>
      </c>
      <c r="E2583" t="s">
        <v>2604</v>
      </c>
      <c r="F2583" t="str">
        <f t="shared" si="133"/>
        <v>Dawson</v>
      </c>
      <c r="G2583" t="str">
        <f t="shared" si="134"/>
        <v>Texas</v>
      </c>
      <c r="H2583">
        <v>13833</v>
      </c>
      <c r="I2583">
        <v>13833</v>
      </c>
      <c r="J2583">
        <v>13836</v>
      </c>
      <c r="K2583">
        <v>13785</v>
      </c>
      <c r="L2583">
        <v>13647</v>
      </c>
      <c r="M2583">
        <v>13254</v>
      </c>
      <c r="N2583">
        <v>13500</v>
      </c>
      <c r="O2583">
        <v>13075</v>
      </c>
      <c r="P2583" s="2">
        <v>13111</v>
      </c>
      <c r="Q2583" s="1" t="s">
        <v>3287</v>
      </c>
      <c r="S2583" s="3"/>
      <c r="T2583" s="2"/>
    </row>
    <row r="2584" spans="1:20" x14ac:dyDescent="0.2">
      <c r="A2584" t="s">
        <v>7051</v>
      </c>
      <c r="B2584">
        <v>48117</v>
      </c>
      <c r="C2584">
        <v>50</v>
      </c>
      <c r="D2584" t="str">
        <f t="shared" si="132"/>
        <v>05000US48117</v>
      </c>
      <c r="E2584" t="s">
        <v>2605</v>
      </c>
      <c r="F2584" t="str">
        <f t="shared" si="133"/>
        <v>Deaf Smith</v>
      </c>
      <c r="G2584" t="str">
        <f t="shared" si="134"/>
        <v>Texas</v>
      </c>
      <c r="H2584">
        <v>19372</v>
      </c>
      <c r="I2584">
        <v>19372</v>
      </c>
      <c r="J2584">
        <v>19445</v>
      </c>
      <c r="K2584">
        <v>19475</v>
      </c>
      <c r="L2584">
        <v>19327</v>
      </c>
      <c r="M2584">
        <v>19136</v>
      </c>
      <c r="N2584">
        <v>19096</v>
      </c>
      <c r="O2584">
        <v>18807</v>
      </c>
      <c r="P2584" s="2">
        <v>18830</v>
      </c>
      <c r="Q2584" s="1" t="s">
        <v>3287</v>
      </c>
      <c r="S2584" s="3"/>
      <c r="T2584" s="2"/>
    </row>
    <row r="2585" spans="1:20" x14ac:dyDescent="0.2">
      <c r="A2585" t="s">
        <v>7052</v>
      </c>
      <c r="B2585">
        <v>48119</v>
      </c>
      <c r="C2585">
        <v>50</v>
      </c>
      <c r="D2585" t="str">
        <f t="shared" si="132"/>
        <v>05000US48119</v>
      </c>
      <c r="E2585" t="s">
        <v>2606</v>
      </c>
      <c r="F2585" t="str">
        <f t="shared" si="133"/>
        <v>Delta</v>
      </c>
      <c r="G2585" t="str">
        <f t="shared" si="134"/>
        <v>Texas</v>
      </c>
      <c r="H2585">
        <v>5231</v>
      </c>
      <c r="I2585">
        <v>5231</v>
      </c>
      <c r="J2585">
        <v>5238</v>
      </c>
      <c r="K2585">
        <v>5202</v>
      </c>
      <c r="L2585">
        <v>5301</v>
      </c>
      <c r="M2585">
        <v>5188</v>
      </c>
      <c r="N2585">
        <v>5213</v>
      </c>
      <c r="O2585">
        <v>5215</v>
      </c>
      <c r="P2585" s="2">
        <v>5215</v>
      </c>
      <c r="Q2585" s="1" t="s">
        <v>3287</v>
      </c>
      <c r="S2585" s="3"/>
      <c r="T2585" s="2"/>
    </row>
    <row r="2586" spans="1:20" x14ac:dyDescent="0.2">
      <c r="A2586" t="s">
        <v>7053</v>
      </c>
      <c r="B2586">
        <v>48121</v>
      </c>
      <c r="C2586">
        <v>50</v>
      </c>
      <c r="D2586" t="str">
        <f t="shared" si="132"/>
        <v>05000US48121</v>
      </c>
      <c r="E2586" t="s">
        <v>2607</v>
      </c>
      <c r="F2586" t="str">
        <f t="shared" si="133"/>
        <v>Denton</v>
      </c>
      <c r="G2586" t="str">
        <f t="shared" si="134"/>
        <v>Texas</v>
      </c>
      <c r="H2586">
        <v>662614</v>
      </c>
      <c r="I2586">
        <v>662387</v>
      </c>
      <c r="J2586">
        <v>666736</v>
      </c>
      <c r="K2586">
        <v>685376</v>
      </c>
      <c r="L2586">
        <v>707475</v>
      </c>
      <c r="M2586">
        <v>728282</v>
      </c>
      <c r="N2586">
        <v>752820</v>
      </c>
      <c r="O2586">
        <v>778491</v>
      </c>
      <c r="P2586" s="2">
        <v>806180</v>
      </c>
      <c r="Q2586" s="10" t="s">
        <v>3257</v>
      </c>
    </row>
    <row r="2587" spans="1:20" x14ac:dyDescent="0.2">
      <c r="A2587" t="s">
        <v>7054</v>
      </c>
      <c r="B2587">
        <v>48123</v>
      </c>
      <c r="C2587">
        <v>50</v>
      </c>
      <c r="D2587" t="str">
        <f t="shared" si="132"/>
        <v>05000US48123</v>
      </c>
      <c r="E2587" t="s">
        <v>2608</v>
      </c>
      <c r="F2587" t="str">
        <f t="shared" si="133"/>
        <v>DeWitt</v>
      </c>
      <c r="G2587" t="str">
        <f t="shared" si="134"/>
        <v>Texas</v>
      </c>
      <c r="H2587">
        <v>20097</v>
      </c>
      <c r="I2587">
        <v>20097</v>
      </c>
      <c r="J2587">
        <v>20057</v>
      </c>
      <c r="K2587">
        <v>20320</v>
      </c>
      <c r="L2587">
        <v>20478</v>
      </c>
      <c r="M2587">
        <v>20495</v>
      </c>
      <c r="N2587">
        <v>20674</v>
      </c>
      <c r="O2587">
        <v>20786</v>
      </c>
      <c r="P2587" s="2">
        <v>20865</v>
      </c>
      <c r="Q2587" s="10" t="s">
        <v>3259</v>
      </c>
    </row>
    <row r="2588" spans="1:20" x14ac:dyDescent="0.2">
      <c r="A2588" t="s">
        <v>7055</v>
      </c>
      <c r="B2588">
        <v>48125</v>
      </c>
      <c r="C2588">
        <v>50</v>
      </c>
      <c r="D2588" t="str">
        <f t="shared" si="132"/>
        <v>05000US48125</v>
      </c>
      <c r="E2588" t="s">
        <v>2609</v>
      </c>
      <c r="F2588" t="str">
        <f t="shared" si="133"/>
        <v>Dickens</v>
      </c>
      <c r="G2588" t="str">
        <f t="shared" si="134"/>
        <v>Texas</v>
      </c>
      <c r="H2588">
        <v>2444</v>
      </c>
      <c r="I2588">
        <v>2441</v>
      </c>
      <c r="J2588">
        <v>2441</v>
      </c>
      <c r="K2588">
        <v>2395</v>
      </c>
      <c r="L2588">
        <v>2315</v>
      </c>
      <c r="M2588">
        <v>2283</v>
      </c>
      <c r="N2588">
        <v>2205</v>
      </c>
      <c r="O2588">
        <v>2197</v>
      </c>
      <c r="P2588" s="2">
        <v>2184</v>
      </c>
      <c r="Q2588" s="1" t="s">
        <v>3287</v>
      </c>
    </row>
    <row r="2589" spans="1:20" x14ac:dyDescent="0.2">
      <c r="A2589" t="s">
        <v>7056</v>
      </c>
      <c r="B2589">
        <v>48127</v>
      </c>
      <c r="C2589">
        <v>50</v>
      </c>
      <c r="D2589" t="str">
        <f t="shared" si="132"/>
        <v>05000US48127</v>
      </c>
      <c r="E2589" t="s">
        <v>2610</v>
      </c>
      <c r="F2589" t="str">
        <f t="shared" si="133"/>
        <v>Dimmit</v>
      </c>
      <c r="G2589" t="str">
        <f t="shared" si="134"/>
        <v>Texas</v>
      </c>
      <c r="H2589">
        <v>9996</v>
      </c>
      <c r="I2589">
        <v>9996</v>
      </c>
      <c r="J2589">
        <v>10037</v>
      </c>
      <c r="K2589">
        <v>10096</v>
      </c>
      <c r="L2589">
        <v>10487</v>
      </c>
      <c r="M2589">
        <v>10906</v>
      </c>
      <c r="N2589">
        <v>11026</v>
      </c>
      <c r="O2589">
        <v>10995</v>
      </c>
      <c r="P2589" s="2">
        <v>10794</v>
      </c>
      <c r="Q2589" s="10" t="s">
        <v>3259</v>
      </c>
    </row>
    <row r="2590" spans="1:20" x14ac:dyDescent="0.2">
      <c r="A2590" t="s">
        <v>7057</v>
      </c>
      <c r="B2590">
        <v>48129</v>
      </c>
      <c r="C2590">
        <v>50</v>
      </c>
      <c r="D2590" t="str">
        <f t="shared" si="132"/>
        <v>05000US48129</v>
      </c>
      <c r="E2590" t="s">
        <v>2611</v>
      </c>
      <c r="F2590" t="str">
        <f t="shared" si="133"/>
        <v>Donley</v>
      </c>
      <c r="G2590" t="str">
        <f t="shared" si="134"/>
        <v>Texas</v>
      </c>
      <c r="H2590">
        <v>3677</v>
      </c>
      <c r="I2590">
        <v>3728</v>
      </c>
      <c r="J2590">
        <v>3731</v>
      </c>
      <c r="K2590">
        <v>3684</v>
      </c>
      <c r="L2590">
        <v>3651</v>
      </c>
      <c r="M2590">
        <v>3566</v>
      </c>
      <c r="N2590">
        <v>3503</v>
      </c>
      <c r="O2590">
        <v>3407</v>
      </c>
      <c r="P2590" s="2">
        <v>3405</v>
      </c>
      <c r="Q2590" s="1" t="s">
        <v>3287</v>
      </c>
    </row>
    <row r="2591" spans="1:20" x14ac:dyDescent="0.2">
      <c r="A2591" t="s">
        <v>7058</v>
      </c>
      <c r="B2591">
        <v>48131</v>
      </c>
      <c r="C2591">
        <v>50</v>
      </c>
      <c r="D2591" t="str">
        <f t="shared" si="132"/>
        <v>05000US48131</v>
      </c>
      <c r="E2591" t="s">
        <v>2612</v>
      </c>
      <c r="F2591" t="str">
        <f t="shared" si="133"/>
        <v>Duval</v>
      </c>
      <c r="G2591" t="str">
        <f t="shared" si="134"/>
        <v>Texas</v>
      </c>
      <c r="H2591">
        <v>11782</v>
      </c>
      <c r="I2591">
        <v>11782</v>
      </c>
      <c r="J2591">
        <v>11721</v>
      </c>
      <c r="K2591">
        <v>11797</v>
      </c>
      <c r="L2591">
        <v>11586</v>
      </c>
      <c r="M2591">
        <v>11606</v>
      </c>
      <c r="N2591">
        <v>11530</v>
      </c>
      <c r="O2591">
        <v>11399</v>
      </c>
      <c r="P2591" s="2">
        <v>11428</v>
      </c>
      <c r="Q2591" s="10" t="s">
        <v>3259</v>
      </c>
      <c r="S2591" s="2"/>
    </row>
    <row r="2592" spans="1:20" x14ac:dyDescent="0.2">
      <c r="A2592" t="s">
        <v>7059</v>
      </c>
      <c r="B2592">
        <v>48133</v>
      </c>
      <c r="C2592">
        <v>50</v>
      </c>
      <c r="D2592" t="str">
        <f t="shared" si="132"/>
        <v>05000US48133</v>
      </c>
      <c r="E2592" t="s">
        <v>2613</v>
      </c>
      <c r="F2592" t="str">
        <f t="shared" si="133"/>
        <v>Eastland</v>
      </c>
      <c r="G2592" t="str">
        <f t="shared" si="134"/>
        <v>Texas</v>
      </c>
      <c r="H2592">
        <v>18583</v>
      </c>
      <c r="I2592">
        <v>18583</v>
      </c>
      <c r="J2592">
        <v>18589</v>
      </c>
      <c r="K2592">
        <v>18574</v>
      </c>
      <c r="L2592">
        <v>18408</v>
      </c>
      <c r="M2592">
        <v>18231</v>
      </c>
      <c r="N2592">
        <v>18212</v>
      </c>
      <c r="O2592">
        <v>18133</v>
      </c>
      <c r="P2592" s="2">
        <v>18274</v>
      </c>
      <c r="Q2592" s="10" t="s">
        <v>3261</v>
      </c>
      <c r="S2592" s="2"/>
    </row>
    <row r="2593" spans="1:19" x14ac:dyDescent="0.2">
      <c r="A2593" t="s">
        <v>7060</v>
      </c>
      <c r="B2593">
        <v>48135</v>
      </c>
      <c r="C2593">
        <v>50</v>
      </c>
      <c r="D2593" t="str">
        <f t="shared" si="132"/>
        <v>05000US48135</v>
      </c>
      <c r="E2593" t="s">
        <v>2614</v>
      </c>
      <c r="F2593" t="str">
        <f t="shared" si="133"/>
        <v>Ector</v>
      </c>
      <c r="G2593" t="str">
        <f t="shared" si="134"/>
        <v>Texas</v>
      </c>
      <c r="H2593">
        <v>137130</v>
      </c>
      <c r="I2593">
        <v>137136</v>
      </c>
      <c r="J2593">
        <v>137083</v>
      </c>
      <c r="K2593">
        <v>139689</v>
      </c>
      <c r="L2593">
        <v>144513</v>
      </c>
      <c r="M2593">
        <v>149651</v>
      </c>
      <c r="N2593">
        <v>154570</v>
      </c>
      <c r="O2593">
        <v>159689</v>
      </c>
      <c r="P2593" s="2">
        <v>157462</v>
      </c>
      <c r="Q2593" s="10" t="s">
        <v>3259</v>
      </c>
      <c r="S2593" s="2"/>
    </row>
    <row r="2594" spans="1:19" x14ac:dyDescent="0.2">
      <c r="A2594" t="s">
        <v>7061</v>
      </c>
      <c r="B2594">
        <v>48137</v>
      </c>
      <c r="C2594">
        <v>50</v>
      </c>
      <c r="D2594" t="str">
        <f t="shared" si="132"/>
        <v>05000US48137</v>
      </c>
      <c r="E2594" t="s">
        <v>2615</v>
      </c>
      <c r="F2594" t="str">
        <f t="shared" si="133"/>
        <v>Edwards</v>
      </c>
      <c r="G2594" t="str">
        <f t="shared" si="134"/>
        <v>Texas</v>
      </c>
      <c r="H2594">
        <v>2002</v>
      </c>
      <c r="I2594">
        <v>2002</v>
      </c>
      <c r="J2594">
        <v>1998</v>
      </c>
      <c r="K2594">
        <v>1972</v>
      </c>
      <c r="L2594">
        <v>1974</v>
      </c>
      <c r="M2594">
        <v>1881</v>
      </c>
      <c r="N2594">
        <v>1892</v>
      </c>
      <c r="O2594">
        <v>1911</v>
      </c>
      <c r="P2594" s="2">
        <v>1911</v>
      </c>
      <c r="Q2594" s="10" t="s">
        <v>3259</v>
      </c>
      <c r="S2594" s="2"/>
    </row>
    <row r="2595" spans="1:19" x14ac:dyDescent="0.2">
      <c r="A2595" t="s">
        <v>7062</v>
      </c>
      <c r="B2595">
        <v>48139</v>
      </c>
      <c r="C2595">
        <v>50</v>
      </c>
      <c r="D2595" t="str">
        <f t="shared" si="132"/>
        <v>05000US48139</v>
      </c>
      <c r="E2595" t="s">
        <v>2616</v>
      </c>
      <c r="F2595" t="str">
        <f t="shared" si="133"/>
        <v>Ellis</v>
      </c>
      <c r="G2595" t="str">
        <f t="shared" si="134"/>
        <v>Texas</v>
      </c>
      <c r="H2595">
        <v>149610</v>
      </c>
      <c r="I2595">
        <v>149597</v>
      </c>
      <c r="J2595">
        <v>150365</v>
      </c>
      <c r="K2595">
        <v>152364</v>
      </c>
      <c r="L2595">
        <v>153730</v>
      </c>
      <c r="M2595">
        <v>156093</v>
      </c>
      <c r="N2595">
        <v>159328</v>
      </c>
      <c r="O2595">
        <v>163474</v>
      </c>
      <c r="P2595" s="2">
        <v>168499</v>
      </c>
      <c r="Q2595" s="10" t="s">
        <v>3261</v>
      </c>
    </row>
    <row r="2596" spans="1:19" x14ac:dyDescent="0.2">
      <c r="A2596" t="s">
        <v>7063</v>
      </c>
      <c r="B2596">
        <v>48141</v>
      </c>
      <c r="C2596">
        <v>50</v>
      </c>
      <c r="D2596" t="str">
        <f t="shared" si="132"/>
        <v>05000US48141</v>
      </c>
      <c r="E2596" t="s">
        <v>2617</v>
      </c>
      <c r="F2596" t="str">
        <f t="shared" si="133"/>
        <v>El Paso</v>
      </c>
      <c r="G2596" t="str">
        <f t="shared" si="134"/>
        <v>Texas</v>
      </c>
      <c r="H2596">
        <v>800647</v>
      </c>
      <c r="I2596">
        <v>800647</v>
      </c>
      <c r="J2596">
        <v>803641</v>
      </c>
      <c r="K2596">
        <v>819471</v>
      </c>
      <c r="L2596">
        <v>830853</v>
      </c>
      <c r="M2596">
        <v>831218</v>
      </c>
      <c r="N2596">
        <v>834190</v>
      </c>
      <c r="O2596">
        <v>833783</v>
      </c>
      <c r="P2596" s="2">
        <v>837918</v>
      </c>
      <c r="Q2596" s="10" t="s">
        <v>3286</v>
      </c>
    </row>
    <row r="2597" spans="1:19" x14ac:dyDescent="0.2">
      <c r="A2597" t="s">
        <v>7064</v>
      </c>
      <c r="B2597">
        <v>48143</v>
      </c>
      <c r="C2597">
        <v>50</v>
      </c>
      <c r="D2597" t="str">
        <f t="shared" si="132"/>
        <v>05000US48143</v>
      </c>
      <c r="E2597" t="s">
        <v>2618</v>
      </c>
      <c r="F2597" t="str">
        <f t="shared" si="133"/>
        <v>Erath</v>
      </c>
      <c r="G2597" t="str">
        <f t="shared" si="134"/>
        <v>Texas</v>
      </c>
      <c r="H2597">
        <v>37890</v>
      </c>
      <c r="I2597">
        <v>37900</v>
      </c>
      <c r="J2597">
        <v>37896</v>
      </c>
      <c r="K2597">
        <v>39003</v>
      </c>
      <c r="L2597">
        <v>39488</v>
      </c>
      <c r="M2597">
        <v>40012</v>
      </c>
      <c r="N2597">
        <v>40668</v>
      </c>
      <c r="O2597">
        <v>41379</v>
      </c>
      <c r="P2597" s="2">
        <v>41659</v>
      </c>
      <c r="Q2597" s="1" t="s">
        <v>3261</v>
      </c>
    </row>
    <row r="2598" spans="1:19" x14ac:dyDescent="0.2">
      <c r="A2598" t="s">
        <v>7065</v>
      </c>
      <c r="B2598">
        <v>48145</v>
      </c>
      <c r="C2598">
        <v>50</v>
      </c>
      <c r="D2598" t="str">
        <f t="shared" si="132"/>
        <v>05000US48145</v>
      </c>
      <c r="E2598" t="s">
        <v>2619</v>
      </c>
      <c r="F2598" t="str">
        <f t="shared" si="133"/>
        <v>Falls</v>
      </c>
      <c r="G2598" t="str">
        <f t="shared" si="134"/>
        <v>Texas</v>
      </c>
      <c r="H2598">
        <v>17866</v>
      </c>
      <c r="I2598">
        <v>17863</v>
      </c>
      <c r="J2598">
        <v>17878</v>
      </c>
      <c r="K2598">
        <v>17831</v>
      </c>
      <c r="L2598">
        <v>17554</v>
      </c>
      <c r="M2598">
        <v>17201</v>
      </c>
      <c r="N2598">
        <v>17141</v>
      </c>
      <c r="O2598">
        <v>17158</v>
      </c>
      <c r="P2598" s="2">
        <v>17273</v>
      </c>
      <c r="Q2598" s="10" t="s">
        <v>3261</v>
      </c>
    </row>
    <row r="2599" spans="1:19" x14ac:dyDescent="0.2">
      <c r="A2599" t="s">
        <v>7066</v>
      </c>
      <c r="B2599">
        <v>48147</v>
      </c>
      <c r="C2599">
        <v>50</v>
      </c>
      <c r="D2599" t="str">
        <f t="shared" si="132"/>
        <v>05000US48147</v>
      </c>
      <c r="E2599" t="s">
        <v>2620</v>
      </c>
      <c r="F2599" t="str">
        <f t="shared" si="133"/>
        <v>Fannin</v>
      </c>
      <c r="G2599" t="str">
        <f t="shared" si="134"/>
        <v>Texas</v>
      </c>
      <c r="H2599">
        <v>33915</v>
      </c>
      <c r="I2599">
        <v>33910</v>
      </c>
      <c r="J2599">
        <v>33908</v>
      </c>
      <c r="K2599">
        <v>33922</v>
      </c>
      <c r="L2599">
        <v>33695</v>
      </c>
      <c r="M2599">
        <v>33655</v>
      </c>
      <c r="N2599">
        <v>33762</v>
      </c>
      <c r="O2599">
        <v>33640</v>
      </c>
      <c r="P2599" s="2">
        <v>34031</v>
      </c>
      <c r="Q2599" s="1" t="s">
        <v>3287</v>
      </c>
    </row>
    <row r="2600" spans="1:19" x14ac:dyDescent="0.2">
      <c r="A2600" t="s">
        <v>7067</v>
      </c>
      <c r="B2600">
        <v>48149</v>
      </c>
      <c r="C2600">
        <v>50</v>
      </c>
      <c r="D2600" t="str">
        <f t="shared" si="132"/>
        <v>05000US48149</v>
      </c>
      <c r="E2600" t="s">
        <v>2621</v>
      </c>
      <c r="F2600" t="str">
        <f t="shared" si="133"/>
        <v>Fayette</v>
      </c>
      <c r="G2600" t="str">
        <f t="shared" si="134"/>
        <v>Texas</v>
      </c>
      <c r="H2600">
        <v>24554</v>
      </c>
      <c r="I2600">
        <v>24554</v>
      </c>
      <c r="J2600">
        <v>24529</v>
      </c>
      <c r="K2600">
        <v>24756</v>
      </c>
      <c r="L2600">
        <v>24706</v>
      </c>
      <c r="M2600">
        <v>24783</v>
      </c>
      <c r="N2600">
        <v>24863</v>
      </c>
      <c r="O2600">
        <v>25046</v>
      </c>
      <c r="P2600" s="2">
        <v>25149</v>
      </c>
      <c r="Q2600" s="10" t="s">
        <v>3259</v>
      </c>
    </row>
    <row r="2601" spans="1:19" x14ac:dyDescent="0.2">
      <c r="A2601" t="s">
        <v>7068</v>
      </c>
      <c r="B2601">
        <v>48151</v>
      </c>
      <c r="C2601">
        <v>50</v>
      </c>
      <c r="D2601" t="str">
        <f t="shared" si="132"/>
        <v>05000US48151</v>
      </c>
      <c r="E2601" t="s">
        <v>2622</v>
      </c>
      <c r="F2601" t="str">
        <f t="shared" si="133"/>
        <v>Fisher</v>
      </c>
      <c r="G2601" t="str">
        <f t="shared" si="134"/>
        <v>Texas</v>
      </c>
      <c r="H2601">
        <v>3974</v>
      </c>
      <c r="I2601">
        <v>3974</v>
      </c>
      <c r="J2601">
        <v>3954</v>
      </c>
      <c r="K2601">
        <v>3958</v>
      </c>
      <c r="L2601">
        <v>3840</v>
      </c>
      <c r="M2601">
        <v>3846</v>
      </c>
      <c r="N2601">
        <v>3843</v>
      </c>
      <c r="O2601">
        <v>3853</v>
      </c>
      <c r="P2601" s="2">
        <v>3854</v>
      </c>
      <c r="Q2601" s="1" t="s">
        <v>3261</v>
      </c>
    </row>
    <row r="2602" spans="1:19" x14ac:dyDescent="0.2">
      <c r="A2602" t="s">
        <v>7069</v>
      </c>
      <c r="B2602">
        <v>48153</v>
      </c>
      <c r="C2602">
        <v>50</v>
      </c>
      <c r="D2602" t="str">
        <f t="shared" si="132"/>
        <v>05000US48153</v>
      </c>
      <c r="E2602" t="s">
        <v>2623</v>
      </c>
      <c r="F2602" t="str">
        <f t="shared" si="133"/>
        <v>Floyd</v>
      </c>
      <c r="G2602" t="str">
        <f t="shared" si="134"/>
        <v>Texas</v>
      </c>
      <c r="H2602">
        <v>6446</v>
      </c>
      <c r="I2602">
        <v>6446</v>
      </c>
      <c r="J2602">
        <v>6405</v>
      </c>
      <c r="K2602">
        <v>6398</v>
      </c>
      <c r="L2602">
        <v>6372</v>
      </c>
      <c r="M2602">
        <v>6275</v>
      </c>
      <c r="N2602">
        <v>5977</v>
      </c>
      <c r="O2602">
        <v>5901</v>
      </c>
      <c r="P2602" s="2">
        <v>5917</v>
      </c>
      <c r="Q2602" s="1" t="s">
        <v>3287</v>
      </c>
    </row>
    <row r="2603" spans="1:19" x14ac:dyDescent="0.2">
      <c r="A2603" t="s">
        <v>7070</v>
      </c>
      <c r="B2603">
        <v>48155</v>
      </c>
      <c r="C2603">
        <v>50</v>
      </c>
      <c r="D2603" t="str">
        <f t="shared" si="132"/>
        <v>05000US48155</v>
      </c>
      <c r="E2603" t="s">
        <v>2624</v>
      </c>
      <c r="F2603" t="str">
        <f t="shared" si="133"/>
        <v>Foard</v>
      </c>
      <c r="G2603" t="str">
        <f t="shared" si="134"/>
        <v>Texas</v>
      </c>
      <c r="H2603">
        <v>1336</v>
      </c>
      <c r="I2603">
        <v>1336</v>
      </c>
      <c r="J2603">
        <v>1338</v>
      </c>
      <c r="K2603">
        <v>1360</v>
      </c>
      <c r="L2603">
        <v>1310</v>
      </c>
      <c r="M2603">
        <v>1277</v>
      </c>
      <c r="N2603">
        <v>1268</v>
      </c>
      <c r="O2603">
        <v>1215</v>
      </c>
      <c r="P2603" s="2">
        <v>1183</v>
      </c>
      <c r="Q2603" s="1" t="s">
        <v>3287</v>
      </c>
    </row>
    <row r="2604" spans="1:19" x14ac:dyDescent="0.2">
      <c r="A2604" t="s">
        <v>7071</v>
      </c>
      <c r="B2604">
        <v>48157</v>
      </c>
      <c r="C2604">
        <v>50</v>
      </c>
      <c r="D2604" t="str">
        <f t="shared" si="132"/>
        <v>05000US48157</v>
      </c>
      <c r="E2604" t="s">
        <v>2625</v>
      </c>
      <c r="F2604" t="str">
        <f t="shared" si="133"/>
        <v>Fort Bend</v>
      </c>
      <c r="G2604" t="str">
        <f t="shared" si="134"/>
        <v>Texas</v>
      </c>
      <c r="H2604">
        <v>585375</v>
      </c>
      <c r="I2604">
        <v>584703</v>
      </c>
      <c r="J2604">
        <v>590433</v>
      </c>
      <c r="K2604">
        <v>606962</v>
      </c>
      <c r="L2604">
        <v>625796</v>
      </c>
      <c r="M2604">
        <v>653252</v>
      </c>
      <c r="N2604">
        <v>684646</v>
      </c>
      <c r="O2604">
        <v>713849</v>
      </c>
      <c r="P2604" s="2">
        <v>741237</v>
      </c>
      <c r="Q2604" s="10" t="s">
        <v>3255</v>
      </c>
    </row>
    <row r="2605" spans="1:19" x14ac:dyDescent="0.2">
      <c r="A2605" t="s">
        <v>7072</v>
      </c>
      <c r="B2605">
        <v>48159</v>
      </c>
      <c r="C2605">
        <v>50</v>
      </c>
      <c r="D2605" t="str">
        <f t="shared" si="132"/>
        <v>05000US48159</v>
      </c>
      <c r="E2605" t="s">
        <v>2626</v>
      </c>
      <c r="F2605" t="str">
        <f t="shared" si="133"/>
        <v>Franklin</v>
      </c>
      <c r="G2605" t="str">
        <f t="shared" si="134"/>
        <v>Texas</v>
      </c>
      <c r="H2605">
        <v>10605</v>
      </c>
      <c r="I2605">
        <v>10603</v>
      </c>
      <c r="J2605">
        <v>10597</v>
      </c>
      <c r="K2605">
        <v>10532</v>
      </c>
      <c r="L2605">
        <v>10609</v>
      </c>
      <c r="M2605">
        <v>10563</v>
      </c>
      <c r="N2605">
        <v>10522</v>
      </c>
      <c r="O2605">
        <v>10553</v>
      </c>
      <c r="P2605" s="2">
        <v>10607</v>
      </c>
      <c r="Q2605" s="1" t="s">
        <v>3287</v>
      </c>
    </row>
    <row r="2606" spans="1:19" x14ac:dyDescent="0.2">
      <c r="A2606" t="s">
        <v>7073</v>
      </c>
      <c r="B2606">
        <v>48161</v>
      </c>
      <c r="C2606">
        <v>50</v>
      </c>
      <c r="D2606" t="str">
        <f t="shared" si="132"/>
        <v>05000US48161</v>
      </c>
      <c r="E2606" t="s">
        <v>2627</v>
      </c>
      <c r="F2606" t="str">
        <f t="shared" si="133"/>
        <v>Freestone</v>
      </c>
      <c r="G2606" t="str">
        <f t="shared" si="134"/>
        <v>Texas</v>
      </c>
      <c r="H2606">
        <v>19816</v>
      </c>
      <c r="I2606">
        <v>19817</v>
      </c>
      <c r="J2606">
        <v>19810</v>
      </c>
      <c r="K2606">
        <v>19590</v>
      </c>
      <c r="L2606">
        <v>19431</v>
      </c>
      <c r="M2606">
        <v>19553</v>
      </c>
      <c r="N2606">
        <v>19622</v>
      </c>
      <c r="O2606">
        <v>19693</v>
      </c>
      <c r="P2606" s="2">
        <v>19624</v>
      </c>
      <c r="Q2606" s="10" t="s">
        <v>3261</v>
      </c>
    </row>
    <row r="2607" spans="1:19" x14ac:dyDescent="0.2">
      <c r="A2607" t="s">
        <v>7074</v>
      </c>
      <c r="B2607">
        <v>48163</v>
      </c>
      <c r="C2607">
        <v>50</v>
      </c>
      <c r="D2607" t="str">
        <f t="shared" si="132"/>
        <v>05000US48163</v>
      </c>
      <c r="E2607" t="s">
        <v>2628</v>
      </c>
      <c r="F2607" t="str">
        <f t="shared" si="133"/>
        <v>Frio</v>
      </c>
      <c r="G2607" t="str">
        <f t="shared" si="134"/>
        <v>Texas</v>
      </c>
      <c r="H2607">
        <v>17217</v>
      </c>
      <c r="I2607">
        <v>17217</v>
      </c>
      <c r="J2607">
        <v>17245</v>
      </c>
      <c r="K2607">
        <v>17479</v>
      </c>
      <c r="L2607">
        <v>17876</v>
      </c>
      <c r="M2607">
        <v>18257</v>
      </c>
      <c r="N2607">
        <v>18693</v>
      </c>
      <c r="O2607">
        <v>18930</v>
      </c>
      <c r="P2607" s="2">
        <v>18956</v>
      </c>
      <c r="Q2607" s="10" t="s">
        <v>3259</v>
      </c>
    </row>
    <row r="2608" spans="1:19" x14ac:dyDescent="0.2">
      <c r="A2608" t="s">
        <v>7075</v>
      </c>
      <c r="B2608">
        <v>48165</v>
      </c>
      <c r="C2608">
        <v>50</v>
      </c>
      <c r="D2608" t="str">
        <f t="shared" si="132"/>
        <v>05000US48165</v>
      </c>
      <c r="E2608" t="s">
        <v>2629</v>
      </c>
      <c r="F2608" t="str">
        <f t="shared" si="133"/>
        <v>Gaines</v>
      </c>
      <c r="G2608" t="str">
        <f t="shared" si="134"/>
        <v>Texas</v>
      </c>
      <c r="H2608">
        <v>17526</v>
      </c>
      <c r="I2608">
        <v>17526</v>
      </c>
      <c r="J2608">
        <v>17570</v>
      </c>
      <c r="K2608">
        <v>18014</v>
      </c>
      <c r="L2608">
        <v>18377</v>
      </c>
      <c r="M2608">
        <v>18895</v>
      </c>
      <c r="N2608">
        <v>19400</v>
      </c>
      <c r="O2608">
        <v>20276</v>
      </c>
      <c r="P2608" s="2">
        <v>20478</v>
      </c>
      <c r="Q2608" s="1" t="s">
        <v>3261</v>
      </c>
    </row>
    <row r="2609" spans="1:17" x14ac:dyDescent="0.2">
      <c r="A2609" t="s">
        <v>7076</v>
      </c>
      <c r="B2609">
        <v>48167</v>
      </c>
      <c r="C2609">
        <v>50</v>
      </c>
      <c r="D2609" t="str">
        <f t="shared" si="132"/>
        <v>05000US48167</v>
      </c>
      <c r="E2609" t="s">
        <v>2630</v>
      </c>
      <c r="F2609" t="str">
        <f t="shared" si="133"/>
        <v>Galveston</v>
      </c>
      <c r="G2609" t="str">
        <f t="shared" si="134"/>
        <v>Texas</v>
      </c>
      <c r="H2609">
        <v>291309</v>
      </c>
      <c r="I2609">
        <v>291303</v>
      </c>
      <c r="J2609">
        <v>292529</v>
      </c>
      <c r="K2609">
        <v>295596</v>
      </c>
      <c r="L2609">
        <v>301067</v>
      </c>
      <c r="M2609">
        <v>306693</v>
      </c>
      <c r="N2609">
        <v>313698</v>
      </c>
      <c r="O2609">
        <v>321538</v>
      </c>
      <c r="P2609" s="2">
        <v>329431</v>
      </c>
      <c r="Q2609" s="10" t="s">
        <v>3255</v>
      </c>
    </row>
    <row r="2610" spans="1:17" x14ac:dyDescent="0.2">
      <c r="A2610" t="s">
        <v>7077</v>
      </c>
      <c r="B2610">
        <v>48169</v>
      </c>
      <c r="C2610">
        <v>50</v>
      </c>
      <c r="D2610" t="str">
        <f t="shared" si="132"/>
        <v>05000US48169</v>
      </c>
      <c r="E2610" t="s">
        <v>2631</v>
      </c>
      <c r="F2610" t="str">
        <f t="shared" si="133"/>
        <v>Garza</v>
      </c>
      <c r="G2610" t="str">
        <f t="shared" si="134"/>
        <v>Texas</v>
      </c>
      <c r="H2610">
        <v>6461</v>
      </c>
      <c r="I2610">
        <v>6461</v>
      </c>
      <c r="J2610">
        <v>6468</v>
      </c>
      <c r="K2610">
        <v>6578</v>
      </c>
      <c r="L2610">
        <v>6450</v>
      </c>
      <c r="M2610">
        <v>6401</v>
      </c>
      <c r="N2610">
        <v>6418</v>
      </c>
      <c r="O2610">
        <v>6383</v>
      </c>
      <c r="P2610" s="2">
        <v>6442</v>
      </c>
      <c r="Q2610" s="10" t="s">
        <v>3261</v>
      </c>
    </row>
    <row r="2611" spans="1:17" x14ac:dyDescent="0.2">
      <c r="A2611" t="s">
        <v>7078</v>
      </c>
      <c r="B2611">
        <v>48171</v>
      </c>
      <c r="C2611">
        <v>50</v>
      </c>
      <c r="D2611" t="str">
        <f t="shared" si="132"/>
        <v>05000US48171</v>
      </c>
      <c r="E2611" t="s">
        <v>2632</v>
      </c>
      <c r="F2611" t="str">
        <f t="shared" si="133"/>
        <v>Gillespie</v>
      </c>
      <c r="G2611" t="str">
        <f t="shared" si="134"/>
        <v>Texas</v>
      </c>
      <c r="H2611">
        <v>24837</v>
      </c>
      <c r="I2611">
        <v>24837</v>
      </c>
      <c r="J2611">
        <v>24877</v>
      </c>
      <c r="K2611">
        <v>25032</v>
      </c>
      <c r="L2611">
        <v>25167</v>
      </c>
      <c r="M2611">
        <v>25354</v>
      </c>
      <c r="N2611">
        <v>25545</v>
      </c>
      <c r="O2611">
        <v>26074</v>
      </c>
      <c r="P2611" s="2">
        <v>26521</v>
      </c>
      <c r="Q2611" s="10" t="s">
        <v>3259</v>
      </c>
    </row>
    <row r="2612" spans="1:17" x14ac:dyDescent="0.2">
      <c r="A2612" t="s">
        <v>7079</v>
      </c>
      <c r="B2612">
        <v>48173</v>
      </c>
      <c r="C2612">
        <v>50</v>
      </c>
      <c r="D2612" t="str">
        <f t="shared" si="132"/>
        <v>05000US48173</v>
      </c>
      <c r="E2612" t="s">
        <v>2633</v>
      </c>
      <c r="F2612" t="str">
        <f t="shared" si="133"/>
        <v>Glasscock</v>
      </c>
      <c r="G2612" t="str">
        <f t="shared" si="134"/>
        <v>Texas</v>
      </c>
      <c r="H2612">
        <v>1226</v>
      </c>
      <c r="I2612">
        <v>1226</v>
      </c>
      <c r="J2612">
        <v>1231</v>
      </c>
      <c r="K2612">
        <v>1231</v>
      </c>
      <c r="L2612">
        <v>1259</v>
      </c>
      <c r="M2612">
        <v>1243</v>
      </c>
      <c r="N2612">
        <v>1297</v>
      </c>
      <c r="O2612">
        <v>1333</v>
      </c>
      <c r="P2612" s="2">
        <v>1314</v>
      </c>
      <c r="Q2612" s="1" t="s">
        <v>3261</v>
      </c>
    </row>
    <row r="2613" spans="1:17" x14ac:dyDescent="0.2">
      <c r="A2613" t="s">
        <v>7080</v>
      </c>
      <c r="B2613">
        <v>48175</v>
      </c>
      <c r="C2613">
        <v>50</v>
      </c>
      <c r="D2613" t="str">
        <f t="shared" si="132"/>
        <v>05000US48175</v>
      </c>
      <c r="E2613" t="s">
        <v>2634</v>
      </c>
      <c r="F2613" t="str">
        <f t="shared" si="133"/>
        <v>Goliad</v>
      </c>
      <c r="G2613" t="str">
        <f t="shared" si="134"/>
        <v>Texas</v>
      </c>
      <c r="H2613">
        <v>7210</v>
      </c>
      <c r="I2613">
        <v>7210</v>
      </c>
      <c r="J2613">
        <v>7223</v>
      </c>
      <c r="K2613">
        <v>7204</v>
      </c>
      <c r="L2613">
        <v>7329</v>
      </c>
      <c r="M2613">
        <v>7446</v>
      </c>
      <c r="N2613">
        <v>7496</v>
      </c>
      <c r="O2613">
        <v>7526</v>
      </c>
      <c r="P2613" s="2">
        <v>7517</v>
      </c>
      <c r="Q2613" s="10" t="s">
        <v>3259</v>
      </c>
    </row>
    <row r="2614" spans="1:17" x14ac:dyDescent="0.2">
      <c r="A2614" t="s">
        <v>7081</v>
      </c>
      <c r="B2614">
        <v>48177</v>
      </c>
      <c r="C2614">
        <v>50</v>
      </c>
      <c r="D2614" t="str">
        <f t="shared" si="132"/>
        <v>05000US48177</v>
      </c>
      <c r="E2614" t="s">
        <v>2635</v>
      </c>
      <c r="F2614" t="str">
        <f t="shared" si="133"/>
        <v>Gonzales</v>
      </c>
      <c r="G2614" t="str">
        <f t="shared" si="134"/>
        <v>Texas</v>
      </c>
      <c r="H2614">
        <v>19807</v>
      </c>
      <c r="I2614">
        <v>19807</v>
      </c>
      <c r="J2614">
        <v>19792</v>
      </c>
      <c r="K2614">
        <v>19749</v>
      </c>
      <c r="L2614">
        <v>19910</v>
      </c>
      <c r="M2614">
        <v>20138</v>
      </c>
      <c r="N2614">
        <v>20372</v>
      </c>
      <c r="O2614">
        <v>20554</v>
      </c>
      <c r="P2614" s="2">
        <v>20876</v>
      </c>
      <c r="Q2614" s="10" t="s">
        <v>3259</v>
      </c>
    </row>
    <row r="2615" spans="1:17" x14ac:dyDescent="0.2">
      <c r="A2615" t="s">
        <v>7082</v>
      </c>
      <c r="B2615">
        <v>48179</v>
      </c>
      <c r="C2615">
        <v>50</v>
      </c>
      <c r="D2615" t="str">
        <f t="shared" si="132"/>
        <v>05000US48179</v>
      </c>
      <c r="E2615" t="s">
        <v>2636</v>
      </c>
      <c r="F2615" t="str">
        <f t="shared" si="133"/>
        <v>Gray</v>
      </c>
      <c r="G2615" t="str">
        <f t="shared" si="134"/>
        <v>Texas</v>
      </c>
      <c r="H2615">
        <v>22535</v>
      </c>
      <c r="I2615">
        <v>22535</v>
      </c>
      <c r="J2615">
        <v>22458</v>
      </c>
      <c r="K2615">
        <v>22581</v>
      </c>
      <c r="L2615">
        <v>22834</v>
      </c>
      <c r="M2615">
        <v>22926</v>
      </c>
      <c r="N2615">
        <v>23420</v>
      </c>
      <c r="O2615">
        <v>23236</v>
      </c>
      <c r="P2615" s="2">
        <v>22725</v>
      </c>
      <c r="Q2615" s="1" t="s">
        <v>3287</v>
      </c>
    </row>
    <row r="2616" spans="1:17" x14ac:dyDescent="0.2">
      <c r="A2616" t="s">
        <v>7083</v>
      </c>
      <c r="B2616">
        <v>48181</v>
      </c>
      <c r="C2616">
        <v>50</v>
      </c>
      <c r="D2616" t="str">
        <f t="shared" si="132"/>
        <v>05000US48181</v>
      </c>
      <c r="E2616" t="s">
        <v>2637</v>
      </c>
      <c r="F2616" t="str">
        <f t="shared" si="133"/>
        <v>Grayson</v>
      </c>
      <c r="G2616" t="str">
        <f t="shared" si="134"/>
        <v>Texas</v>
      </c>
      <c r="H2616">
        <v>120877</v>
      </c>
      <c r="I2616">
        <v>120864</v>
      </c>
      <c r="J2616">
        <v>121037</v>
      </c>
      <c r="K2616">
        <v>121274</v>
      </c>
      <c r="L2616">
        <v>121636</v>
      </c>
      <c r="M2616">
        <v>122249</v>
      </c>
      <c r="N2616">
        <v>123500</v>
      </c>
      <c r="O2616">
        <v>125537</v>
      </c>
      <c r="P2616" s="2">
        <v>128235</v>
      </c>
      <c r="Q2616" s="1" t="s">
        <v>3287</v>
      </c>
    </row>
    <row r="2617" spans="1:17" x14ac:dyDescent="0.2">
      <c r="A2617" t="s">
        <v>7084</v>
      </c>
      <c r="B2617">
        <v>48183</v>
      </c>
      <c r="C2617">
        <v>50</v>
      </c>
      <c r="D2617" t="str">
        <f t="shared" si="132"/>
        <v>05000US48183</v>
      </c>
      <c r="E2617" t="s">
        <v>2638</v>
      </c>
      <c r="F2617" t="str">
        <f t="shared" si="133"/>
        <v>Gregg</v>
      </c>
      <c r="G2617" t="str">
        <f t="shared" si="134"/>
        <v>Texas</v>
      </c>
      <c r="H2617">
        <v>121730</v>
      </c>
      <c r="I2617">
        <v>121764</v>
      </c>
      <c r="J2617">
        <v>122010</v>
      </c>
      <c r="K2617">
        <v>122445</v>
      </c>
      <c r="L2617">
        <v>122835</v>
      </c>
      <c r="M2617">
        <v>123043</v>
      </c>
      <c r="N2617">
        <v>122967</v>
      </c>
      <c r="O2617">
        <v>123827</v>
      </c>
      <c r="P2617" s="2">
        <v>123745</v>
      </c>
      <c r="Q2617" s="1" t="s">
        <v>3261</v>
      </c>
    </row>
    <row r="2618" spans="1:17" x14ac:dyDescent="0.2">
      <c r="A2618" t="s">
        <v>7085</v>
      </c>
      <c r="B2618">
        <v>48185</v>
      </c>
      <c r="C2618">
        <v>50</v>
      </c>
      <c r="D2618" t="str">
        <f t="shared" si="132"/>
        <v>05000US48185</v>
      </c>
      <c r="E2618" t="s">
        <v>2639</v>
      </c>
      <c r="F2618" t="str">
        <f t="shared" si="133"/>
        <v>Grimes</v>
      </c>
      <c r="G2618" t="str">
        <f t="shared" si="134"/>
        <v>Texas</v>
      </c>
      <c r="H2618">
        <v>26604</v>
      </c>
      <c r="I2618">
        <v>26568</v>
      </c>
      <c r="J2618">
        <v>26615</v>
      </c>
      <c r="K2618">
        <v>26687</v>
      </c>
      <c r="L2618">
        <v>26703</v>
      </c>
      <c r="M2618">
        <v>26835</v>
      </c>
      <c r="N2618">
        <v>27075</v>
      </c>
      <c r="O2618">
        <v>27418</v>
      </c>
      <c r="P2618" s="2">
        <v>27671</v>
      </c>
      <c r="Q2618" s="1" t="s">
        <v>3287</v>
      </c>
    </row>
    <row r="2619" spans="1:17" x14ac:dyDescent="0.2">
      <c r="A2619" t="s">
        <v>7086</v>
      </c>
      <c r="B2619">
        <v>48187</v>
      </c>
      <c r="C2619">
        <v>50</v>
      </c>
      <c r="D2619" t="str">
        <f t="shared" si="132"/>
        <v>05000US48187</v>
      </c>
      <c r="E2619" t="s">
        <v>2640</v>
      </c>
      <c r="F2619" t="str">
        <f t="shared" si="133"/>
        <v>Guadalupe</v>
      </c>
      <c r="G2619" t="str">
        <f t="shared" si="134"/>
        <v>Texas</v>
      </c>
      <c r="H2619">
        <v>131533</v>
      </c>
      <c r="I2619">
        <v>131537</v>
      </c>
      <c r="J2619">
        <v>132564</v>
      </c>
      <c r="K2619">
        <v>135869</v>
      </c>
      <c r="L2619">
        <v>139741</v>
      </c>
      <c r="M2619">
        <v>143164</v>
      </c>
      <c r="N2619">
        <v>147230</v>
      </c>
      <c r="O2619">
        <v>151164</v>
      </c>
      <c r="P2619" s="2">
        <v>155265</v>
      </c>
      <c r="Q2619" s="10" t="s">
        <v>3259</v>
      </c>
    </row>
    <row r="2620" spans="1:17" x14ac:dyDescent="0.2">
      <c r="A2620" t="s">
        <v>7087</v>
      </c>
      <c r="B2620">
        <v>48189</v>
      </c>
      <c r="C2620">
        <v>50</v>
      </c>
      <c r="D2620" t="str">
        <f t="shared" si="132"/>
        <v>05000US48189</v>
      </c>
      <c r="E2620" t="s">
        <v>2641</v>
      </c>
      <c r="F2620" t="str">
        <f t="shared" si="133"/>
        <v>Hale</v>
      </c>
      <c r="G2620" t="str">
        <f t="shared" si="134"/>
        <v>Texas</v>
      </c>
      <c r="H2620">
        <v>36273</v>
      </c>
      <c r="I2620">
        <v>36229</v>
      </c>
      <c r="J2620">
        <v>36300</v>
      </c>
      <c r="K2620">
        <v>36387</v>
      </c>
      <c r="L2620">
        <v>36284</v>
      </c>
      <c r="M2620">
        <v>35751</v>
      </c>
      <c r="N2620">
        <v>34537</v>
      </c>
      <c r="O2620">
        <v>34201</v>
      </c>
      <c r="P2620" s="2">
        <v>34263</v>
      </c>
      <c r="Q2620" s="1" t="s">
        <v>3287</v>
      </c>
    </row>
    <row r="2621" spans="1:17" x14ac:dyDescent="0.2">
      <c r="A2621" t="s">
        <v>7088</v>
      </c>
      <c r="B2621">
        <v>48191</v>
      </c>
      <c r="C2621">
        <v>50</v>
      </c>
      <c r="D2621" t="str">
        <f t="shared" si="132"/>
        <v>05000US48191</v>
      </c>
      <c r="E2621" t="s">
        <v>2642</v>
      </c>
      <c r="F2621" t="str">
        <f t="shared" si="133"/>
        <v>Hall</v>
      </c>
      <c r="G2621" t="str">
        <f t="shared" si="134"/>
        <v>Texas</v>
      </c>
      <c r="H2621">
        <v>3353</v>
      </c>
      <c r="I2621">
        <v>3353</v>
      </c>
      <c r="J2621">
        <v>3352</v>
      </c>
      <c r="K2621">
        <v>3316</v>
      </c>
      <c r="L2621">
        <v>3280</v>
      </c>
      <c r="M2621">
        <v>3183</v>
      </c>
      <c r="N2621">
        <v>3094</v>
      </c>
      <c r="O2621">
        <v>3114</v>
      </c>
      <c r="P2621" s="2">
        <v>3138</v>
      </c>
      <c r="Q2621" s="1" t="s">
        <v>3287</v>
      </c>
    </row>
    <row r="2622" spans="1:17" x14ac:dyDescent="0.2">
      <c r="A2622" t="s">
        <v>7089</v>
      </c>
      <c r="B2622">
        <v>48193</v>
      </c>
      <c r="C2622">
        <v>50</v>
      </c>
      <c r="D2622" t="str">
        <f t="shared" si="132"/>
        <v>05000US48193</v>
      </c>
      <c r="E2622" t="s">
        <v>2643</v>
      </c>
      <c r="F2622" t="str">
        <f t="shared" si="133"/>
        <v>Hamilton</v>
      </c>
      <c r="G2622" t="str">
        <f t="shared" si="134"/>
        <v>Texas</v>
      </c>
      <c r="H2622">
        <v>8517</v>
      </c>
      <c r="I2622">
        <v>8517</v>
      </c>
      <c r="J2622">
        <v>8490</v>
      </c>
      <c r="K2622">
        <v>8411</v>
      </c>
      <c r="L2622">
        <v>8289</v>
      </c>
      <c r="M2622">
        <v>8267</v>
      </c>
      <c r="N2622">
        <v>8173</v>
      </c>
      <c r="O2622">
        <v>8127</v>
      </c>
      <c r="P2622" s="2">
        <v>8304</v>
      </c>
      <c r="Q2622" s="1" t="s">
        <v>3261</v>
      </c>
    </row>
    <row r="2623" spans="1:17" x14ac:dyDescent="0.2">
      <c r="A2623" t="s">
        <v>7090</v>
      </c>
      <c r="B2623">
        <v>48195</v>
      </c>
      <c r="C2623">
        <v>50</v>
      </c>
      <c r="D2623" t="str">
        <f t="shared" si="132"/>
        <v>05000US48195</v>
      </c>
      <c r="E2623" t="s">
        <v>2644</v>
      </c>
      <c r="F2623" t="str">
        <f t="shared" si="133"/>
        <v>Hansford</v>
      </c>
      <c r="G2623" t="str">
        <f t="shared" si="134"/>
        <v>Texas</v>
      </c>
      <c r="H2623">
        <v>5613</v>
      </c>
      <c r="I2623">
        <v>5613</v>
      </c>
      <c r="J2623">
        <v>5602</v>
      </c>
      <c r="K2623">
        <v>5581</v>
      </c>
      <c r="L2623">
        <v>5529</v>
      </c>
      <c r="M2623">
        <v>5548</v>
      </c>
      <c r="N2623">
        <v>5538</v>
      </c>
      <c r="O2623">
        <v>5607</v>
      </c>
      <c r="P2623" s="2">
        <v>5538</v>
      </c>
      <c r="Q2623" s="1" t="s">
        <v>3287</v>
      </c>
    </row>
    <row r="2624" spans="1:17" x14ac:dyDescent="0.2">
      <c r="A2624" t="s">
        <v>7091</v>
      </c>
      <c r="B2624">
        <v>48197</v>
      </c>
      <c r="C2624">
        <v>50</v>
      </c>
      <c r="D2624" t="str">
        <f t="shared" si="132"/>
        <v>05000US48197</v>
      </c>
      <c r="E2624" t="s">
        <v>2645</v>
      </c>
      <c r="F2624" t="str">
        <f t="shared" si="133"/>
        <v>Hardeman</v>
      </c>
      <c r="G2624" t="str">
        <f t="shared" si="134"/>
        <v>Texas</v>
      </c>
      <c r="H2624">
        <v>4139</v>
      </c>
      <c r="I2624">
        <v>4139</v>
      </c>
      <c r="J2624">
        <v>4155</v>
      </c>
      <c r="K2624">
        <v>4127</v>
      </c>
      <c r="L2624">
        <v>4062</v>
      </c>
      <c r="M2624">
        <v>4014</v>
      </c>
      <c r="N2624">
        <v>3929</v>
      </c>
      <c r="O2624">
        <v>3851</v>
      </c>
      <c r="P2624" s="2">
        <v>3906</v>
      </c>
      <c r="Q2624" s="1" t="s">
        <v>3287</v>
      </c>
    </row>
    <row r="2625" spans="1:20" x14ac:dyDescent="0.2">
      <c r="A2625" t="s">
        <v>7092</v>
      </c>
      <c r="B2625">
        <v>48199</v>
      </c>
      <c r="C2625">
        <v>50</v>
      </c>
      <c r="D2625" t="str">
        <f t="shared" si="132"/>
        <v>05000US48199</v>
      </c>
      <c r="E2625" t="s">
        <v>2646</v>
      </c>
      <c r="F2625" t="str">
        <f t="shared" si="133"/>
        <v>Hardin</v>
      </c>
      <c r="G2625" t="str">
        <f t="shared" si="134"/>
        <v>Texas</v>
      </c>
      <c r="H2625">
        <v>54635</v>
      </c>
      <c r="I2625">
        <v>54635</v>
      </c>
      <c r="J2625">
        <v>54808</v>
      </c>
      <c r="K2625">
        <v>55046</v>
      </c>
      <c r="L2625">
        <v>55114</v>
      </c>
      <c r="M2625">
        <v>55342</v>
      </c>
      <c r="N2625">
        <v>55539</v>
      </c>
      <c r="O2625">
        <v>55804</v>
      </c>
      <c r="P2625" s="2">
        <v>56322</v>
      </c>
      <c r="Q2625" s="1" t="s">
        <v>3261</v>
      </c>
    </row>
    <row r="2626" spans="1:20" x14ac:dyDescent="0.2">
      <c r="A2626" t="s">
        <v>7093</v>
      </c>
      <c r="B2626">
        <v>48201</v>
      </c>
      <c r="C2626">
        <v>50</v>
      </c>
      <c r="D2626" t="str">
        <f t="shared" si="132"/>
        <v>05000US48201</v>
      </c>
      <c r="E2626" t="s">
        <v>2647</v>
      </c>
      <c r="F2626" t="str">
        <f t="shared" si="133"/>
        <v>Harris</v>
      </c>
      <c r="G2626" t="str">
        <f t="shared" si="134"/>
        <v>Texas</v>
      </c>
      <c r="H2626">
        <v>4092459</v>
      </c>
      <c r="I2626">
        <v>4093242</v>
      </c>
      <c r="J2626">
        <v>4108308</v>
      </c>
      <c r="K2626">
        <v>4179717</v>
      </c>
      <c r="L2626">
        <v>4259206</v>
      </c>
      <c r="M2626">
        <v>4346883</v>
      </c>
      <c r="N2626">
        <v>4441928</v>
      </c>
      <c r="O2626">
        <v>4533341</v>
      </c>
      <c r="P2626" s="2">
        <v>4589928</v>
      </c>
      <c r="Q2626" s="10" t="s">
        <v>3255</v>
      </c>
      <c r="S2626" s="3"/>
      <c r="T2626" s="2"/>
    </row>
    <row r="2627" spans="1:20" x14ac:dyDescent="0.2">
      <c r="A2627" t="s">
        <v>7094</v>
      </c>
      <c r="B2627">
        <v>48203</v>
      </c>
      <c r="C2627">
        <v>50</v>
      </c>
      <c r="D2627" t="str">
        <f t="shared" ref="D2627:D2690" si="135">_xlfn.CONCAT("05000US",TEXT(B2627,"00000"))</f>
        <v>05000US48203</v>
      </c>
      <c r="E2627" t="s">
        <v>2648</v>
      </c>
      <c r="F2627" t="str">
        <f t="shared" si="133"/>
        <v>Harrison</v>
      </c>
      <c r="G2627" t="str">
        <f t="shared" si="134"/>
        <v>Texas</v>
      </c>
      <c r="H2627">
        <v>65631</v>
      </c>
      <c r="I2627">
        <v>65629</v>
      </c>
      <c r="J2627">
        <v>65708</v>
      </c>
      <c r="K2627">
        <v>66364</v>
      </c>
      <c r="L2627">
        <v>66283</v>
      </c>
      <c r="M2627">
        <v>66218</v>
      </c>
      <c r="N2627">
        <v>66514</v>
      </c>
      <c r="O2627">
        <v>66606</v>
      </c>
      <c r="P2627" s="2">
        <v>66534</v>
      </c>
      <c r="Q2627" s="1" t="s">
        <v>3287</v>
      </c>
    </row>
    <row r="2628" spans="1:20" x14ac:dyDescent="0.2">
      <c r="A2628" t="s">
        <v>7095</v>
      </c>
      <c r="B2628">
        <v>48205</v>
      </c>
      <c r="C2628">
        <v>50</v>
      </c>
      <c r="D2628" t="str">
        <f t="shared" si="135"/>
        <v>05000US48205</v>
      </c>
      <c r="E2628" t="s">
        <v>2649</v>
      </c>
      <c r="F2628" t="str">
        <f t="shared" ref="F2628:F2691" si="136">MID(MID(E2628,1,FIND(",",E2628)-1),1,FIND(" County",MID(E2628,1,FIND(",",E2628)-1))-1)</f>
        <v>Hartley</v>
      </c>
      <c r="G2628" t="str">
        <f t="shared" ref="G2628:G2691" si="137">MID(E2628,FIND(",",E2628)+2,9999)</f>
        <v>Texas</v>
      </c>
      <c r="H2628">
        <v>6062</v>
      </c>
      <c r="I2628">
        <v>6062</v>
      </c>
      <c r="J2628">
        <v>6054</v>
      </c>
      <c r="K2628">
        <v>6083</v>
      </c>
      <c r="L2628">
        <v>6152</v>
      </c>
      <c r="M2628">
        <v>6059</v>
      </c>
      <c r="N2628">
        <v>6111</v>
      </c>
      <c r="O2628">
        <v>5761</v>
      </c>
      <c r="P2628" s="2">
        <v>5747</v>
      </c>
      <c r="Q2628" s="1" t="s">
        <v>3287</v>
      </c>
    </row>
    <row r="2629" spans="1:20" x14ac:dyDescent="0.2">
      <c r="A2629" t="s">
        <v>7096</v>
      </c>
      <c r="B2629">
        <v>48207</v>
      </c>
      <c r="C2629">
        <v>50</v>
      </c>
      <c r="D2629" t="str">
        <f t="shared" si="135"/>
        <v>05000US48207</v>
      </c>
      <c r="E2629" t="s">
        <v>2650</v>
      </c>
      <c r="F2629" t="str">
        <f t="shared" si="136"/>
        <v>Haskell</v>
      </c>
      <c r="G2629" t="str">
        <f t="shared" si="137"/>
        <v>Texas</v>
      </c>
      <c r="H2629">
        <v>5899</v>
      </c>
      <c r="I2629">
        <v>5899</v>
      </c>
      <c r="J2629">
        <v>5880</v>
      </c>
      <c r="K2629">
        <v>5978</v>
      </c>
      <c r="L2629">
        <v>5907</v>
      </c>
      <c r="M2629">
        <v>5918</v>
      </c>
      <c r="N2629">
        <v>5782</v>
      </c>
      <c r="O2629">
        <v>5774</v>
      </c>
      <c r="P2629" s="2">
        <v>5681</v>
      </c>
      <c r="Q2629" s="1" t="s">
        <v>3261</v>
      </c>
    </row>
    <row r="2630" spans="1:20" x14ac:dyDescent="0.2">
      <c r="A2630" t="s">
        <v>7097</v>
      </c>
      <c r="B2630">
        <v>48209</v>
      </c>
      <c r="C2630">
        <v>50</v>
      </c>
      <c r="D2630" t="str">
        <f t="shared" si="135"/>
        <v>05000US48209</v>
      </c>
      <c r="E2630" t="s">
        <v>2651</v>
      </c>
      <c r="F2630" t="str">
        <f t="shared" si="136"/>
        <v>Hays</v>
      </c>
      <c r="G2630" t="str">
        <f t="shared" si="137"/>
        <v>Texas</v>
      </c>
      <c r="H2630">
        <v>157107</v>
      </c>
      <c r="I2630">
        <v>157089</v>
      </c>
      <c r="J2630">
        <v>158241</v>
      </c>
      <c r="K2630">
        <v>163209</v>
      </c>
      <c r="L2630">
        <v>168408</v>
      </c>
      <c r="M2630">
        <v>176029</v>
      </c>
      <c r="N2630">
        <v>184951</v>
      </c>
      <c r="O2630">
        <v>194574</v>
      </c>
      <c r="P2630" s="2">
        <v>204470</v>
      </c>
      <c r="Q2630" s="10" t="s">
        <v>3259</v>
      </c>
    </row>
    <row r="2631" spans="1:20" x14ac:dyDescent="0.2">
      <c r="A2631" t="s">
        <v>7098</v>
      </c>
      <c r="B2631">
        <v>48211</v>
      </c>
      <c r="C2631">
        <v>50</v>
      </c>
      <c r="D2631" t="str">
        <f t="shared" si="135"/>
        <v>05000US48211</v>
      </c>
      <c r="E2631" t="s">
        <v>2652</v>
      </c>
      <c r="F2631" t="str">
        <f t="shared" si="136"/>
        <v>Hemphill</v>
      </c>
      <c r="G2631" t="str">
        <f t="shared" si="137"/>
        <v>Texas</v>
      </c>
      <c r="H2631">
        <v>3807</v>
      </c>
      <c r="I2631">
        <v>3807</v>
      </c>
      <c r="J2631">
        <v>3796</v>
      </c>
      <c r="K2631">
        <v>3951</v>
      </c>
      <c r="L2631">
        <v>4070</v>
      </c>
      <c r="M2631">
        <v>4125</v>
      </c>
      <c r="N2631">
        <v>4161</v>
      </c>
      <c r="O2631">
        <v>4270</v>
      </c>
      <c r="P2631" s="2">
        <v>4129</v>
      </c>
      <c r="Q2631" s="1" t="s">
        <v>3287</v>
      </c>
    </row>
    <row r="2632" spans="1:20" x14ac:dyDescent="0.2">
      <c r="A2632" t="s">
        <v>7099</v>
      </c>
      <c r="B2632">
        <v>48213</v>
      </c>
      <c r="C2632">
        <v>50</v>
      </c>
      <c r="D2632" t="str">
        <f t="shared" si="135"/>
        <v>05000US48213</v>
      </c>
      <c r="E2632" t="s">
        <v>2653</v>
      </c>
      <c r="F2632" t="str">
        <f t="shared" si="136"/>
        <v>Henderson</v>
      </c>
      <c r="G2632" t="str">
        <f t="shared" si="137"/>
        <v>Texas</v>
      </c>
      <c r="H2632">
        <v>78532</v>
      </c>
      <c r="I2632">
        <v>78534</v>
      </c>
      <c r="J2632">
        <v>78654</v>
      </c>
      <c r="K2632">
        <v>78692</v>
      </c>
      <c r="L2632">
        <v>78951</v>
      </c>
      <c r="M2632">
        <v>78600</v>
      </c>
      <c r="N2632">
        <v>79196</v>
      </c>
      <c r="O2632">
        <v>79416</v>
      </c>
      <c r="P2632" s="2">
        <v>79901</v>
      </c>
      <c r="Q2632" s="1" t="s">
        <v>3261</v>
      </c>
    </row>
    <row r="2633" spans="1:20" x14ac:dyDescent="0.2">
      <c r="A2633" t="s">
        <v>7100</v>
      </c>
      <c r="B2633">
        <v>48215</v>
      </c>
      <c r="C2633">
        <v>50</v>
      </c>
      <c r="D2633" t="str">
        <f t="shared" si="135"/>
        <v>05000US48215</v>
      </c>
      <c r="E2633" t="s">
        <v>2654</v>
      </c>
      <c r="F2633" t="str">
        <f t="shared" si="136"/>
        <v>Hidalgo</v>
      </c>
      <c r="G2633" t="str">
        <f t="shared" si="137"/>
        <v>Texas</v>
      </c>
      <c r="H2633">
        <v>774769</v>
      </c>
      <c r="I2633">
        <v>774770</v>
      </c>
      <c r="J2633">
        <v>779150</v>
      </c>
      <c r="K2633">
        <v>794682</v>
      </c>
      <c r="L2633">
        <v>806388</v>
      </c>
      <c r="M2633">
        <v>817039</v>
      </c>
      <c r="N2633">
        <v>829088</v>
      </c>
      <c r="O2633">
        <v>839314</v>
      </c>
      <c r="P2633" s="2">
        <v>849843</v>
      </c>
      <c r="Q2633" s="10" t="s">
        <v>3259</v>
      </c>
    </row>
    <row r="2634" spans="1:20" x14ac:dyDescent="0.2">
      <c r="A2634" t="s">
        <v>7101</v>
      </c>
      <c r="B2634">
        <v>48217</v>
      </c>
      <c r="C2634">
        <v>50</v>
      </c>
      <c r="D2634" t="str">
        <f t="shared" si="135"/>
        <v>05000US48217</v>
      </c>
      <c r="E2634" t="s">
        <v>2655</v>
      </c>
      <c r="F2634" t="str">
        <f t="shared" si="136"/>
        <v>Hill</v>
      </c>
      <c r="G2634" t="str">
        <f t="shared" si="137"/>
        <v>Texas</v>
      </c>
      <c r="H2634">
        <v>35089</v>
      </c>
      <c r="I2634">
        <v>35085</v>
      </c>
      <c r="J2634">
        <v>35127</v>
      </c>
      <c r="K2634">
        <v>35162</v>
      </c>
      <c r="L2634">
        <v>35083</v>
      </c>
      <c r="M2634">
        <v>34784</v>
      </c>
      <c r="N2634">
        <v>34713</v>
      </c>
      <c r="O2634">
        <v>34846</v>
      </c>
      <c r="P2634" s="2">
        <v>35077</v>
      </c>
      <c r="Q2634" s="1" t="s">
        <v>3261</v>
      </c>
    </row>
    <row r="2635" spans="1:20" x14ac:dyDescent="0.2">
      <c r="A2635" t="s">
        <v>7102</v>
      </c>
      <c r="B2635">
        <v>48219</v>
      </c>
      <c r="C2635">
        <v>50</v>
      </c>
      <c r="D2635" t="str">
        <f t="shared" si="135"/>
        <v>05000US48219</v>
      </c>
      <c r="E2635" t="s">
        <v>2656</v>
      </c>
      <c r="F2635" t="str">
        <f t="shared" si="136"/>
        <v>Hockley</v>
      </c>
      <c r="G2635" t="str">
        <f t="shared" si="137"/>
        <v>Texas</v>
      </c>
      <c r="H2635">
        <v>22935</v>
      </c>
      <c r="I2635">
        <v>22927</v>
      </c>
      <c r="J2635">
        <v>22849</v>
      </c>
      <c r="K2635">
        <v>22979</v>
      </c>
      <c r="L2635">
        <v>23108</v>
      </c>
      <c r="M2635">
        <v>23477</v>
      </c>
      <c r="N2635">
        <v>23565</v>
      </c>
      <c r="O2635">
        <v>23461</v>
      </c>
      <c r="P2635" s="2">
        <v>23275</v>
      </c>
      <c r="Q2635" s="1" t="s">
        <v>3261</v>
      </c>
    </row>
    <row r="2636" spans="1:20" x14ac:dyDescent="0.2">
      <c r="A2636" t="s">
        <v>7103</v>
      </c>
      <c r="B2636">
        <v>48221</v>
      </c>
      <c r="C2636">
        <v>50</v>
      </c>
      <c r="D2636" t="str">
        <f t="shared" si="135"/>
        <v>05000US48221</v>
      </c>
      <c r="E2636" t="s">
        <v>2657</v>
      </c>
      <c r="F2636" t="str">
        <f t="shared" si="136"/>
        <v>Hood</v>
      </c>
      <c r="G2636" t="str">
        <f t="shared" si="137"/>
        <v>Texas</v>
      </c>
      <c r="H2636">
        <v>51182</v>
      </c>
      <c r="I2636">
        <v>51168</v>
      </c>
      <c r="J2636">
        <v>51276</v>
      </c>
      <c r="K2636">
        <v>51484</v>
      </c>
      <c r="L2636">
        <v>52127</v>
      </c>
      <c r="M2636">
        <v>52893</v>
      </c>
      <c r="N2636">
        <v>53863</v>
      </c>
      <c r="O2636">
        <v>55344</v>
      </c>
      <c r="P2636" s="2">
        <v>56857</v>
      </c>
      <c r="Q2636" s="10" t="s">
        <v>3261</v>
      </c>
    </row>
    <row r="2637" spans="1:20" x14ac:dyDescent="0.2">
      <c r="A2637" t="s">
        <v>7104</v>
      </c>
      <c r="B2637">
        <v>48223</v>
      </c>
      <c r="C2637">
        <v>50</v>
      </c>
      <c r="D2637" t="str">
        <f t="shared" si="135"/>
        <v>05000US48223</v>
      </c>
      <c r="E2637" t="s">
        <v>2658</v>
      </c>
      <c r="F2637" t="str">
        <f t="shared" si="136"/>
        <v>Hopkins</v>
      </c>
      <c r="G2637" t="str">
        <f t="shared" si="137"/>
        <v>Texas</v>
      </c>
      <c r="H2637">
        <v>35161</v>
      </c>
      <c r="I2637">
        <v>35161</v>
      </c>
      <c r="J2637">
        <v>35201</v>
      </c>
      <c r="K2637">
        <v>35314</v>
      </c>
      <c r="L2637">
        <v>35391</v>
      </c>
      <c r="M2637">
        <v>35414</v>
      </c>
      <c r="N2637">
        <v>35840</v>
      </c>
      <c r="O2637">
        <v>36177</v>
      </c>
      <c r="P2637" s="2">
        <v>36400</v>
      </c>
      <c r="Q2637" s="1" t="s">
        <v>3261</v>
      </c>
    </row>
    <row r="2638" spans="1:20" x14ac:dyDescent="0.2">
      <c r="A2638" t="s">
        <v>7105</v>
      </c>
      <c r="B2638">
        <v>48225</v>
      </c>
      <c r="C2638">
        <v>50</v>
      </c>
      <c r="D2638" t="str">
        <f t="shared" si="135"/>
        <v>05000US48225</v>
      </c>
      <c r="E2638" t="s">
        <v>2659</v>
      </c>
      <c r="F2638" t="str">
        <f t="shared" si="136"/>
        <v>Houston</v>
      </c>
      <c r="G2638" t="str">
        <f t="shared" si="137"/>
        <v>Texas</v>
      </c>
      <c r="H2638">
        <v>23732</v>
      </c>
      <c r="I2638">
        <v>23732</v>
      </c>
      <c r="J2638">
        <v>23692</v>
      </c>
      <c r="K2638">
        <v>23370</v>
      </c>
      <c r="L2638">
        <v>23143</v>
      </c>
      <c r="M2638">
        <v>22738</v>
      </c>
      <c r="N2638">
        <v>22701</v>
      </c>
      <c r="O2638">
        <v>22675</v>
      </c>
      <c r="P2638" s="2">
        <v>22754</v>
      </c>
      <c r="Q2638" s="1" t="s">
        <v>3261</v>
      </c>
    </row>
    <row r="2639" spans="1:20" x14ac:dyDescent="0.2">
      <c r="A2639" t="s">
        <v>7106</v>
      </c>
      <c r="B2639">
        <v>48227</v>
      </c>
      <c r="C2639">
        <v>50</v>
      </c>
      <c r="D2639" t="str">
        <f t="shared" si="135"/>
        <v>05000US48227</v>
      </c>
      <c r="E2639" t="s">
        <v>2660</v>
      </c>
      <c r="F2639" t="str">
        <f t="shared" si="136"/>
        <v>Howard</v>
      </c>
      <c r="G2639" t="str">
        <f t="shared" si="137"/>
        <v>Texas</v>
      </c>
      <c r="H2639">
        <v>35012</v>
      </c>
      <c r="I2639">
        <v>35012</v>
      </c>
      <c r="J2639">
        <v>35010</v>
      </c>
      <c r="K2639">
        <v>34991</v>
      </c>
      <c r="L2639">
        <v>35490</v>
      </c>
      <c r="M2639">
        <v>36196</v>
      </c>
      <c r="N2639">
        <v>36517</v>
      </c>
      <c r="O2639">
        <v>37202</v>
      </c>
      <c r="P2639" s="2">
        <v>36708</v>
      </c>
      <c r="Q2639" s="10" t="s">
        <v>3261</v>
      </c>
    </row>
    <row r="2640" spans="1:20" x14ac:dyDescent="0.2">
      <c r="A2640" t="s">
        <v>7107</v>
      </c>
      <c r="B2640">
        <v>48229</v>
      </c>
      <c r="C2640">
        <v>50</v>
      </c>
      <c r="D2640" t="str">
        <f t="shared" si="135"/>
        <v>05000US48229</v>
      </c>
      <c r="E2640" t="s">
        <v>2661</v>
      </c>
      <c r="F2640" t="str">
        <f t="shared" si="136"/>
        <v>Hudspeth</v>
      </c>
      <c r="G2640" t="str">
        <f t="shared" si="137"/>
        <v>Texas</v>
      </c>
      <c r="H2640">
        <v>3476</v>
      </c>
      <c r="I2640">
        <v>3476</v>
      </c>
      <c r="J2640">
        <v>3467</v>
      </c>
      <c r="K2640">
        <v>3417</v>
      </c>
      <c r="L2640">
        <v>3351</v>
      </c>
      <c r="M2640">
        <v>3331</v>
      </c>
      <c r="N2640">
        <v>3243</v>
      </c>
      <c r="O2640">
        <v>3425</v>
      </c>
      <c r="P2640" s="2">
        <v>4053</v>
      </c>
      <c r="Q2640" s="10" t="s">
        <v>3286</v>
      </c>
    </row>
    <row r="2641" spans="1:19" x14ac:dyDescent="0.2">
      <c r="A2641" t="s">
        <v>7108</v>
      </c>
      <c r="B2641">
        <v>48231</v>
      </c>
      <c r="C2641">
        <v>50</v>
      </c>
      <c r="D2641" t="str">
        <f t="shared" si="135"/>
        <v>05000US48231</v>
      </c>
      <c r="E2641" t="s">
        <v>2662</v>
      </c>
      <c r="F2641" t="str">
        <f t="shared" si="136"/>
        <v>Hunt</v>
      </c>
      <c r="G2641" t="str">
        <f t="shared" si="137"/>
        <v>Texas</v>
      </c>
      <c r="H2641">
        <v>86129</v>
      </c>
      <c r="I2641">
        <v>86161</v>
      </c>
      <c r="J2641">
        <v>86370</v>
      </c>
      <c r="K2641">
        <v>86790</v>
      </c>
      <c r="L2641">
        <v>87117</v>
      </c>
      <c r="M2641">
        <v>87556</v>
      </c>
      <c r="N2641">
        <v>88748</v>
      </c>
      <c r="O2641">
        <v>89847</v>
      </c>
      <c r="P2641" s="2">
        <v>92073</v>
      </c>
      <c r="Q2641" s="10" t="s">
        <v>3261</v>
      </c>
    </row>
    <row r="2642" spans="1:19" x14ac:dyDescent="0.2">
      <c r="A2642" t="s">
        <v>7109</v>
      </c>
      <c r="B2642">
        <v>48233</v>
      </c>
      <c r="C2642">
        <v>50</v>
      </c>
      <c r="D2642" t="str">
        <f t="shared" si="135"/>
        <v>05000US48233</v>
      </c>
      <c r="E2642" t="s">
        <v>2663</v>
      </c>
      <c r="F2642" t="str">
        <f t="shared" si="136"/>
        <v>Hutchinson</v>
      </c>
      <c r="G2642" t="str">
        <f t="shared" si="137"/>
        <v>Texas</v>
      </c>
      <c r="H2642">
        <v>22150</v>
      </c>
      <c r="I2642">
        <v>22249</v>
      </c>
      <c r="J2642">
        <v>22203</v>
      </c>
      <c r="K2642">
        <v>21985</v>
      </c>
      <c r="L2642">
        <v>21960</v>
      </c>
      <c r="M2642">
        <v>21844</v>
      </c>
      <c r="N2642">
        <v>21840</v>
      </c>
      <c r="O2642">
        <v>21755</v>
      </c>
      <c r="P2642" s="2">
        <v>21511</v>
      </c>
      <c r="Q2642" s="1" t="s">
        <v>3287</v>
      </c>
    </row>
    <row r="2643" spans="1:19" x14ac:dyDescent="0.2">
      <c r="A2643" t="s">
        <v>7110</v>
      </c>
      <c r="B2643">
        <v>48235</v>
      </c>
      <c r="C2643">
        <v>50</v>
      </c>
      <c r="D2643" t="str">
        <f t="shared" si="135"/>
        <v>05000US48235</v>
      </c>
      <c r="E2643" t="s">
        <v>2664</v>
      </c>
      <c r="F2643" t="str">
        <f t="shared" si="136"/>
        <v>Irion</v>
      </c>
      <c r="G2643" t="str">
        <f t="shared" si="137"/>
        <v>Texas</v>
      </c>
      <c r="H2643">
        <v>1599</v>
      </c>
      <c r="I2643">
        <v>1599</v>
      </c>
      <c r="J2643">
        <v>1610</v>
      </c>
      <c r="K2643">
        <v>1603</v>
      </c>
      <c r="L2643">
        <v>1573</v>
      </c>
      <c r="M2643">
        <v>1601</v>
      </c>
      <c r="N2643">
        <v>1567</v>
      </c>
      <c r="O2643">
        <v>1546</v>
      </c>
      <c r="P2643" s="2">
        <v>1557</v>
      </c>
      <c r="Q2643" s="10" t="s">
        <v>3259</v>
      </c>
    </row>
    <row r="2644" spans="1:19" x14ac:dyDescent="0.2">
      <c r="A2644" t="s">
        <v>7111</v>
      </c>
      <c r="B2644">
        <v>48237</v>
      </c>
      <c r="C2644">
        <v>50</v>
      </c>
      <c r="D2644" t="str">
        <f t="shared" si="135"/>
        <v>05000US48237</v>
      </c>
      <c r="E2644" t="s">
        <v>2665</v>
      </c>
      <c r="F2644" t="str">
        <f t="shared" si="136"/>
        <v>Jack</v>
      </c>
      <c r="G2644" t="str">
        <f t="shared" si="137"/>
        <v>Texas</v>
      </c>
      <c r="H2644">
        <v>9044</v>
      </c>
      <c r="I2644">
        <v>9044</v>
      </c>
      <c r="J2644">
        <v>9013</v>
      </c>
      <c r="K2644">
        <v>9048</v>
      </c>
      <c r="L2644">
        <v>8999</v>
      </c>
      <c r="M2644">
        <v>8905</v>
      </c>
      <c r="N2644">
        <v>8857</v>
      </c>
      <c r="O2644">
        <v>8823</v>
      </c>
      <c r="P2644" s="2">
        <v>8744</v>
      </c>
      <c r="Q2644" s="10" t="s">
        <v>3261</v>
      </c>
    </row>
    <row r="2645" spans="1:19" x14ac:dyDescent="0.2">
      <c r="A2645" t="s">
        <v>7112</v>
      </c>
      <c r="B2645">
        <v>48239</v>
      </c>
      <c r="C2645">
        <v>50</v>
      </c>
      <c r="D2645" t="str">
        <f t="shared" si="135"/>
        <v>05000US48239</v>
      </c>
      <c r="E2645" t="s">
        <v>2666</v>
      </c>
      <c r="F2645" t="str">
        <f t="shared" si="136"/>
        <v>Jackson</v>
      </c>
      <c r="G2645" t="str">
        <f t="shared" si="137"/>
        <v>Texas</v>
      </c>
      <c r="H2645">
        <v>14075</v>
      </c>
      <c r="I2645">
        <v>14075</v>
      </c>
      <c r="J2645">
        <v>14078</v>
      </c>
      <c r="K2645">
        <v>14040</v>
      </c>
      <c r="L2645">
        <v>14279</v>
      </c>
      <c r="M2645">
        <v>14637</v>
      </c>
      <c r="N2645">
        <v>14758</v>
      </c>
      <c r="O2645">
        <v>14846</v>
      </c>
      <c r="P2645" s="2">
        <v>14869</v>
      </c>
      <c r="Q2645" s="10" t="s">
        <v>3255</v>
      </c>
    </row>
    <row r="2646" spans="1:19" x14ac:dyDescent="0.2">
      <c r="A2646" t="s">
        <v>7113</v>
      </c>
      <c r="B2646">
        <v>48241</v>
      </c>
      <c r="C2646">
        <v>50</v>
      </c>
      <c r="D2646" t="str">
        <f t="shared" si="135"/>
        <v>05000US48241</v>
      </c>
      <c r="E2646" t="s">
        <v>2667</v>
      </c>
      <c r="F2646" t="str">
        <f t="shared" si="136"/>
        <v>Jasper</v>
      </c>
      <c r="G2646" t="str">
        <f t="shared" si="137"/>
        <v>Texas</v>
      </c>
      <c r="H2646">
        <v>35710</v>
      </c>
      <c r="I2646">
        <v>35710</v>
      </c>
      <c r="J2646">
        <v>35799</v>
      </c>
      <c r="K2646">
        <v>36242</v>
      </c>
      <c r="L2646">
        <v>35859</v>
      </c>
      <c r="M2646">
        <v>35673</v>
      </c>
      <c r="N2646">
        <v>35560</v>
      </c>
      <c r="O2646">
        <v>35460</v>
      </c>
      <c r="P2646" s="2">
        <v>35648</v>
      </c>
      <c r="Q2646" s="1" t="s">
        <v>3261</v>
      </c>
    </row>
    <row r="2647" spans="1:19" x14ac:dyDescent="0.2">
      <c r="A2647" t="s">
        <v>7114</v>
      </c>
      <c r="B2647">
        <v>48243</v>
      </c>
      <c r="C2647">
        <v>50</v>
      </c>
      <c r="D2647" t="str">
        <f t="shared" si="135"/>
        <v>05000US48243</v>
      </c>
      <c r="E2647" t="s">
        <v>2668</v>
      </c>
      <c r="F2647" t="str">
        <f t="shared" si="136"/>
        <v>Jeff Davis</v>
      </c>
      <c r="G2647" t="str">
        <f t="shared" si="137"/>
        <v>Texas</v>
      </c>
      <c r="H2647">
        <v>2342</v>
      </c>
      <c r="I2647">
        <v>2342</v>
      </c>
      <c r="J2647">
        <v>2345</v>
      </c>
      <c r="K2647">
        <v>2297</v>
      </c>
      <c r="L2647">
        <v>2303</v>
      </c>
      <c r="M2647">
        <v>2223</v>
      </c>
      <c r="N2647">
        <v>2199</v>
      </c>
      <c r="O2647">
        <v>2179</v>
      </c>
      <c r="P2647" s="2">
        <v>2200</v>
      </c>
      <c r="Q2647" s="10" t="s">
        <v>3259</v>
      </c>
    </row>
    <row r="2648" spans="1:19" x14ac:dyDescent="0.2">
      <c r="A2648" t="s">
        <v>7115</v>
      </c>
      <c r="B2648">
        <v>48245</v>
      </c>
      <c r="C2648">
        <v>50</v>
      </c>
      <c r="D2648" t="str">
        <f t="shared" si="135"/>
        <v>05000US48245</v>
      </c>
      <c r="E2648" t="s">
        <v>2669</v>
      </c>
      <c r="F2648" t="str">
        <f t="shared" si="136"/>
        <v>Jefferson</v>
      </c>
      <c r="G2648" t="str">
        <f t="shared" si="137"/>
        <v>Texas</v>
      </c>
      <c r="H2648">
        <v>252273</v>
      </c>
      <c r="I2648">
        <v>252277</v>
      </c>
      <c r="J2648">
        <v>252454</v>
      </c>
      <c r="K2648">
        <v>253318</v>
      </c>
      <c r="L2648">
        <v>251250</v>
      </c>
      <c r="M2648">
        <v>252648</v>
      </c>
      <c r="N2648">
        <v>252219</v>
      </c>
      <c r="O2648">
        <v>254167</v>
      </c>
      <c r="P2648" s="2">
        <v>254679</v>
      </c>
      <c r="Q2648" s="10" t="s">
        <v>3255</v>
      </c>
    </row>
    <row r="2649" spans="1:19" x14ac:dyDescent="0.2">
      <c r="A2649" t="s">
        <v>7116</v>
      </c>
      <c r="B2649">
        <v>48247</v>
      </c>
      <c r="C2649">
        <v>50</v>
      </c>
      <c r="D2649" t="str">
        <f t="shared" si="135"/>
        <v>05000US48247</v>
      </c>
      <c r="E2649" t="s">
        <v>2670</v>
      </c>
      <c r="F2649" t="str">
        <f t="shared" si="136"/>
        <v>Jim Hogg</v>
      </c>
      <c r="G2649" t="str">
        <f t="shared" si="137"/>
        <v>Texas</v>
      </c>
      <c r="H2649">
        <v>5300</v>
      </c>
      <c r="I2649">
        <v>5300</v>
      </c>
      <c r="J2649">
        <v>5286</v>
      </c>
      <c r="K2649">
        <v>5276</v>
      </c>
      <c r="L2649">
        <v>5261</v>
      </c>
      <c r="M2649">
        <v>5226</v>
      </c>
      <c r="N2649">
        <v>5261</v>
      </c>
      <c r="O2649">
        <v>5196</v>
      </c>
      <c r="P2649" s="2">
        <v>5146</v>
      </c>
      <c r="Q2649" s="10" t="s">
        <v>3259</v>
      </c>
    </row>
    <row r="2650" spans="1:19" x14ac:dyDescent="0.2">
      <c r="A2650" t="s">
        <v>7117</v>
      </c>
      <c r="B2650">
        <v>48249</v>
      </c>
      <c r="C2650">
        <v>50</v>
      </c>
      <c r="D2650" t="str">
        <f t="shared" si="135"/>
        <v>05000US48249</v>
      </c>
      <c r="E2650" t="s">
        <v>2671</v>
      </c>
      <c r="F2650" t="str">
        <f t="shared" si="136"/>
        <v>Jim Wells</v>
      </c>
      <c r="G2650" t="str">
        <f t="shared" si="137"/>
        <v>Texas</v>
      </c>
      <c r="H2650">
        <v>40838</v>
      </c>
      <c r="I2650">
        <v>40838</v>
      </c>
      <c r="J2650">
        <v>40889</v>
      </c>
      <c r="K2650">
        <v>41216</v>
      </c>
      <c r="L2650">
        <v>41672</v>
      </c>
      <c r="M2650">
        <v>41697</v>
      </c>
      <c r="N2650">
        <v>41458</v>
      </c>
      <c r="O2650">
        <v>41456</v>
      </c>
      <c r="P2650" s="2">
        <v>41149</v>
      </c>
      <c r="Q2650" s="10" t="s">
        <v>3259</v>
      </c>
    </row>
    <row r="2651" spans="1:19" x14ac:dyDescent="0.2">
      <c r="A2651" t="s">
        <v>7118</v>
      </c>
      <c r="B2651">
        <v>48251</v>
      </c>
      <c r="C2651">
        <v>50</v>
      </c>
      <c r="D2651" t="str">
        <f t="shared" si="135"/>
        <v>05000US48251</v>
      </c>
      <c r="E2651" t="s">
        <v>2672</v>
      </c>
      <c r="F2651" t="str">
        <f t="shared" si="136"/>
        <v>Johnson</v>
      </c>
      <c r="G2651" t="str">
        <f t="shared" si="137"/>
        <v>Texas</v>
      </c>
      <c r="H2651">
        <v>150934</v>
      </c>
      <c r="I2651">
        <v>150944</v>
      </c>
      <c r="J2651">
        <v>151263</v>
      </c>
      <c r="K2651">
        <v>151955</v>
      </c>
      <c r="L2651">
        <v>153313</v>
      </c>
      <c r="M2651">
        <v>154557</v>
      </c>
      <c r="N2651">
        <v>156903</v>
      </c>
      <c r="O2651">
        <v>159674</v>
      </c>
      <c r="P2651" s="2">
        <v>163274</v>
      </c>
      <c r="Q2651" s="10" t="s">
        <v>3261</v>
      </c>
    </row>
    <row r="2652" spans="1:19" x14ac:dyDescent="0.2">
      <c r="A2652" t="s">
        <v>7119</v>
      </c>
      <c r="B2652">
        <v>48253</v>
      </c>
      <c r="C2652">
        <v>50</v>
      </c>
      <c r="D2652" t="str">
        <f t="shared" si="135"/>
        <v>05000US48253</v>
      </c>
      <c r="E2652" t="s">
        <v>2673</v>
      </c>
      <c r="F2652" t="str">
        <f t="shared" si="136"/>
        <v>Jones</v>
      </c>
      <c r="G2652" t="str">
        <f t="shared" si="137"/>
        <v>Texas</v>
      </c>
      <c r="H2652">
        <v>20202</v>
      </c>
      <c r="I2652">
        <v>20198</v>
      </c>
      <c r="J2652">
        <v>20223</v>
      </c>
      <c r="K2652">
        <v>20232</v>
      </c>
      <c r="L2652">
        <v>19873</v>
      </c>
      <c r="M2652">
        <v>20016</v>
      </c>
      <c r="N2652">
        <v>19852</v>
      </c>
      <c r="O2652">
        <v>19972</v>
      </c>
      <c r="P2652" s="2">
        <v>20009</v>
      </c>
      <c r="Q2652" s="10" t="s">
        <v>3261</v>
      </c>
    </row>
    <row r="2653" spans="1:19" x14ac:dyDescent="0.2">
      <c r="A2653" t="s">
        <v>7120</v>
      </c>
      <c r="B2653">
        <v>48255</v>
      </c>
      <c r="C2653">
        <v>50</v>
      </c>
      <c r="D2653" t="str">
        <f t="shared" si="135"/>
        <v>05000US48255</v>
      </c>
      <c r="E2653" t="s">
        <v>2674</v>
      </c>
      <c r="F2653" t="str">
        <f t="shared" si="136"/>
        <v>Karnes</v>
      </c>
      <c r="G2653" t="str">
        <f t="shared" si="137"/>
        <v>Texas</v>
      </c>
      <c r="H2653">
        <v>14824</v>
      </c>
      <c r="I2653">
        <v>14824</v>
      </c>
      <c r="J2653">
        <v>14861</v>
      </c>
      <c r="K2653">
        <v>14961</v>
      </c>
      <c r="L2653">
        <v>14859</v>
      </c>
      <c r="M2653">
        <v>14711</v>
      </c>
      <c r="N2653">
        <v>14820</v>
      </c>
      <c r="O2653">
        <v>15275</v>
      </c>
      <c r="P2653" s="2">
        <v>15254</v>
      </c>
      <c r="Q2653" s="10" t="s">
        <v>3259</v>
      </c>
    </row>
    <row r="2654" spans="1:19" x14ac:dyDescent="0.2">
      <c r="A2654" t="s">
        <v>7121</v>
      </c>
      <c r="B2654">
        <v>48257</v>
      </c>
      <c r="C2654">
        <v>50</v>
      </c>
      <c r="D2654" t="str">
        <f t="shared" si="135"/>
        <v>05000US48257</v>
      </c>
      <c r="E2654" t="s">
        <v>2675</v>
      </c>
      <c r="F2654" t="str">
        <f t="shared" si="136"/>
        <v>Kaufman</v>
      </c>
      <c r="G2654" t="str">
        <f t="shared" si="137"/>
        <v>Texas</v>
      </c>
      <c r="H2654">
        <v>103350</v>
      </c>
      <c r="I2654">
        <v>103364</v>
      </c>
      <c r="J2654">
        <v>103902</v>
      </c>
      <c r="K2654">
        <v>105298</v>
      </c>
      <c r="L2654">
        <v>106664</v>
      </c>
      <c r="M2654">
        <v>108474</v>
      </c>
      <c r="N2654">
        <v>111192</v>
      </c>
      <c r="O2654">
        <v>114472</v>
      </c>
      <c r="P2654" s="2">
        <v>118350</v>
      </c>
      <c r="Q2654" s="10" t="s">
        <v>3261</v>
      </c>
    </row>
    <row r="2655" spans="1:19" x14ac:dyDescent="0.2">
      <c r="A2655" t="s">
        <v>7122</v>
      </c>
      <c r="B2655">
        <v>48259</v>
      </c>
      <c r="C2655">
        <v>50</v>
      </c>
      <c r="D2655" t="str">
        <f t="shared" si="135"/>
        <v>05000US48259</v>
      </c>
      <c r="E2655" t="s">
        <v>2676</v>
      </c>
      <c r="F2655" t="str">
        <f t="shared" si="136"/>
        <v>Kendall</v>
      </c>
      <c r="G2655" t="str">
        <f t="shared" si="137"/>
        <v>Texas</v>
      </c>
      <c r="H2655">
        <v>33410</v>
      </c>
      <c r="I2655">
        <v>33419</v>
      </c>
      <c r="J2655">
        <v>33651</v>
      </c>
      <c r="K2655">
        <v>34525</v>
      </c>
      <c r="L2655">
        <v>35766</v>
      </c>
      <c r="M2655">
        <v>37461</v>
      </c>
      <c r="N2655">
        <v>38830</v>
      </c>
      <c r="O2655">
        <v>40452</v>
      </c>
      <c r="P2655" s="2">
        <v>42540</v>
      </c>
      <c r="Q2655" s="10" t="s">
        <v>3259</v>
      </c>
      <c r="S2655" s="2"/>
    </row>
    <row r="2656" spans="1:19" x14ac:dyDescent="0.2">
      <c r="A2656" t="s">
        <v>7123</v>
      </c>
      <c r="B2656">
        <v>48261</v>
      </c>
      <c r="C2656">
        <v>50</v>
      </c>
      <c r="D2656" t="str">
        <f t="shared" si="135"/>
        <v>05000US48261</v>
      </c>
      <c r="E2656" t="s">
        <v>2677</v>
      </c>
      <c r="F2656" t="str">
        <f t="shared" si="136"/>
        <v>Kenedy</v>
      </c>
      <c r="G2656" t="str">
        <f t="shared" si="137"/>
        <v>Texas</v>
      </c>
      <c r="H2656">
        <v>416</v>
      </c>
      <c r="I2656">
        <v>413</v>
      </c>
      <c r="J2656">
        <v>415</v>
      </c>
      <c r="K2656">
        <v>437</v>
      </c>
      <c r="L2656">
        <v>440</v>
      </c>
      <c r="M2656">
        <v>426</v>
      </c>
      <c r="N2656">
        <v>414</v>
      </c>
      <c r="O2656">
        <v>412</v>
      </c>
      <c r="P2656" s="2">
        <v>404</v>
      </c>
      <c r="Q2656" s="10" t="s">
        <v>3259</v>
      </c>
      <c r="S2656" s="2"/>
    </row>
    <row r="2657" spans="1:19" x14ac:dyDescent="0.2">
      <c r="A2657" t="s">
        <v>7124</v>
      </c>
      <c r="B2657">
        <v>48263</v>
      </c>
      <c r="C2657">
        <v>50</v>
      </c>
      <c r="D2657" t="str">
        <f t="shared" si="135"/>
        <v>05000US48263</v>
      </c>
      <c r="E2657" t="s">
        <v>2678</v>
      </c>
      <c r="F2657" t="str">
        <f t="shared" si="136"/>
        <v>Kent</v>
      </c>
      <c r="G2657" t="str">
        <f t="shared" si="137"/>
        <v>Texas</v>
      </c>
      <c r="H2657">
        <v>808</v>
      </c>
      <c r="I2657">
        <v>808</v>
      </c>
      <c r="J2657">
        <v>809</v>
      </c>
      <c r="K2657">
        <v>817</v>
      </c>
      <c r="L2657">
        <v>836</v>
      </c>
      <c r="M2657">
        <v>796</v>
      </c>
      <c r="N2657">
        <v>769</v>
      </c>
      <c r="O2657">
        <v>770</v>
      </c>
      <c r="P2657" s="2">
        <v>769</v>
      </c>
      <c r="Q2657" s="1" t="s">
        <v>3261</v>
      </c>
      <c r="S2657" s="2"/>
    </row>
    <row r="2658" spans="1:19" x14ac:dyDescent="0.2">
      <c r="A2658" t="s">
        <v>7125</v>
      </c>
      <c r="B2658">
        <v>48265</v>
      </c>
      <c r="C2658">
        <v>50</v>
      </c>
      <c r="D2658" t="str">
        <f t="shared" si="135"/>
        <v>05000US48265</v>
      </c>
      <c r="E2658" t="s">
        <v>2679</v>
      </c>
      <c r="F2658" t="str">
        <f t="shared" si="136"/>
        <v>Kerr</v>
      </c>
      <c r="G2658" t="str">
        <f t="shared" si="137"/>
        <v>Texas</v>
      </c>
      <c r="H2658">
        <v>49625</v>
      </c>
      <c r="I2658">
        <v>49625</v>
      </c>
      <c r="J2658">
        <v>49650</v>
      </c>
      <c r="K2658">
        <v>49628</v>
      </c>
      <c r="L2658">
        <v>49751</v>
      </c>
      <c r="M2658">
        <v>49834</v>
      </c>
      <c r="N2658">
        <v>50426</v>
      </c>
      <c r="O2658">
        <v>51011</v>
      </c>
      <c r="P2658" s="2">
        <v>51504</v>
      </c>
      <c r="Q2658" s="10" t="s">
        <v>3259</v>
      </c>
      <c r="S2658" s="2"/>
    </row>
    <row r="2659" spans="1:19" x14ac:dyDescent="0.2">
      <c r="A2659" t="s">
        <v>7126</v>
      </c>
      <c r="B2659">
        <v>48267</v>
      </c>
      <c r="C2659">
        <v>50</v>
      </c>
      <c r="D2659" t="str">
        <f t="shared" si="135"/>
        <v>05000US48267</v>
      </c>
      <c r="E2659" t="s">
        <v>2680</v>
      </c>
      <c r="F2659" t="str">
        <f t="shared" si="136"/>
        <v>Kimble</v>
      </c>
      <c r="G2659" t="str">
        <f t="shared" si="137"/>
        <v>Texas</v>
      </c>
      <c r="H2659">
        <v>4607</v>
      </c>
      <c r="I2659">
        <v>4605</v>
      </c>
      <c r="J2659">
        <v>4587</v>
      </c>
      <c r="K2659">
        <v>4597</v>
      </c>
      <c r="L2659">
        <v>4541</v>
      </c>
      <c r="M2659">
        <v>4466</v>
      </c>
      <c r="N2659">
        <v>4439</v>
      </c>
      <c r="O2659">
        <v>4394</v>
      </c>
      <c r="P2659" s="2">
        <v>4423</v>
      </c>
      <c r="Q2659" s="10" t="s">
        <v>3259</v>
      </c>
    </row>
    <row r="2660" spans="1:19" x14ac:dyDescent="0.2">
      <c r="A2660" t="s">
        <v>7127</v>
      </c>
      <c r="B2660">
        <v>48269</v>
      </c>
      <c r="C2660">
        <v>50</v>
      </c>
      <c r="D2660" t="str">
        <f t="shared" si="135"/>
        <v>05000US48269</v>
      </c>
      <c r="E2660" t="s">
        <v>2681</v>
      </c>
      <c r="F2660" t="str">
        <f t="shared" si="136"/>
        <v>King</v>
      </c>
      <c r="G2660" t="str">
        <f t="shared" si="137"/>
        <v>Texas</v>
      </c>
      <c r="H2660">
        <v>286</v>
      </c>
      <c r="I2660">
        <v>286</v>
      </c>
      <c r="J2660">
        <v>288</v>
      </c>
      <c r="K2660">
        <v>258</v>
      </c>
      <c r="L2660">
        <v>272</v>
      </c>
      <c r="M2660">
        <v>275</v>
      </c>
      <c r="N2660">
        <v>264</v>
      </c>
      <c r="O2660">
        <v>285</v>
      </c>
      <c r="P2660" s="2">
        <v>289</v>
      </c>
      <c r="Q2660" s="1" t="s">
        <v>3287</v>
      </c>
    </row>
    <row r="2661" spans="1:19" x14ac:dyDescent="0.2">
      <c r="A2661" t="s">
        <v>7128</v>
      </c>
      <c r="B2661">
        <v>48271</v>
      </c>
      <c r="C2661">
        <v>50</v>
      </c>
      <c r="D2661" t="str">
        <f t="shared" si="135"/>
        <v>05000US48271</v>
      </c>
      <c r="E2661" t="s">
        <v>2682</v>
      </c>
      <c r="F2661" t="str">
        <f t="shared" si="136"/>
        <v>Kinney</v>
      </c>
      <c r="G2661" t="str">
        <f t="shared" si="137"/>
        <v>Texas</v>
      </c>
      <c r="H2661">
        <v>3598</v>
      </c>
      <c r="I2661">
        <v>3598</v>
      </c>
      <c r="J2661">
        <v>3595</v>
      </c>
      <c r="K2661">
        <v>3603</v>
      </c>
      <c r="L2661">
        <v>3626</v>
      </c>
      <c r="M2661">
        <v>3609</v>
      </c>
      <c r="N2661">
        <v>3510</v>
      </c>
      <c r="O2661">
        <v>3556</v>
      </c>
      <c r="P2661" s="2">
        <v>3590</v>
      </c>
      <c r="Q2661" s="10" t="s">
        <v>3259</v>
      </c>
    </row>
    <row r="2662" spans="1:19" x14ac:dyDescent="0.2">
      <c r="A2662" t="s">
        <v>7129</v>
      </c>
      <c r="B2662">
        <v>48273</v>
      </c>
      <c r="C2662">
        <v>50</v>
      </c>
      <c r="D2662" t="str">
        <f t="shared" si="135"/>
        <v>05000US48273</v>
      </c>
      <c r="E2662" t="s">
        <v>2683</v>
      </c>
      <c r="F2662" t="str">
        <f t="shared" si="136"/>
        <v>Kleberg</v>
      </c>
      <c r="G2662" t="str">
        <f t="shared" si="137"/>
        <v>Texas</v>
      </c>
      <c r="H2662">
        <v>32061</v>
      </c>
      <c r="I2662">
        <v>32061</v>
      </c>
      <c r="J2662">
        <v>32057</v>
      </c>
      <c r="K2662">
        <v>32058</v>
      </c>
      <c r="L2662">
        <v>32114</v>
      </c>
      <c r="M2662">
        <v>32063</v>
      </c>
      <c r="N2662">
        <v>31946</v>
      </c>
      <c r="O2662">
        <v>31570</v>
      </c>
      <c r="P2662" s="2">
        <v>31690</v>
      </c>
      <c r="Q2662" s="10" t="s">
        <v>3259</v>
      </c>
    </row>
    <row r="2663" spans="1:19" x14ac:dyDescent="0.2">
      <c r="A2663" t="s">
        <v>7130</v>
      </c>
      <c r="B2663">
        <v>48275</v>
      </c>
      <c r="C2663">
        <v>50</v>
      </c>
      <c r="D2663" t="str">
        <f t="shared" si="135"/>
        <v>05000US48275</v>
      </c>
      <c r="E2663" t="s">
        <v>2684</v>
      </c>
      <c r="F2663" t="str">
        <f t="shared" si="136"/>
        <v>Knox</v>
      </c>
      <c r="G2663" t="str">
        <f t="shared" si="137"/>
        <v>Texas</v>
      </c>
      <c r="H2663">
        <v>3719</v>
      </c>
      <c r="I2663">
        <v>3719</v>
      </c>
      <c r="J2663">
        <v>3723</v>
      </c>
      <c r="K2663">
        <v>3740</v>
      </c>
      <c r="L2663">
        <v>3761</v>
      </c>
      <c r="M2663">
        <v>3764</v>
      </c>
      <c r="N2663">
        <v>3851</v>
      </c>
      <c r="O2663">
        <v>3851</v>
      </c>
      <c r="P2663" s="2">
        <v>3806</v>
      </c>
      <c r="Q2663" s="1" t="s">
        <v>3287</v>
      </c>
    </row>
    <row r="2664" spans="1:19" x14ac:dyDescent="0.2">
      <c r="A2664" t="s">
        <v>7131</v>
      </c>
      <c r="B2664">
        <v>48277</v>
      </c>
      <c r="C2664">
        <v>50</v>
      </c>
      <c r="D2664" t="str">
        <f t="shared" si="135"/>
        <v>05000US48277</v>
      </c>
      <c r="E2664" t="s">
        <v>2685</v>
      </c>
      <c r="F2664" t="str">
        <f t="shared" si="136"/>
        <v>Lamar</v>
      </c>
      <c r="G2664" t="str">
        <f t="shared" si="137"/>
        <v>Texas</v>
      </c>
      <c r="H2664">
        <v>49793</v>
      </c>
      <c r="I2664">
        <v>49789</v>
      </c>
      <c r="J2664">
        <v>49818</v>
      </c>
      <c r="K2664">
        <v>49945</v>
      </c>
      <c r="L2664">
        <v>49837</v>
      </c>
      <c r="M2664">
        <v>49278</v>
      </c>
      <c r="N2664">
        <v>49586</v>
      </c>
      <c r="O2664">
        <v>49636</v>
      </c>
      <c r="P2664" s="2">
        <v>49791</v>
      </c>
      <c r="Q2664" s="1" t="s">
        <v>3287</v>
      </c>
    </row>
    <row r="2665" spans="1:19" x14ac:dyDescent="0.2">
      <c r="A2665" t="s">
        <v>7132</v>
      </c>
      <c r="B2665">
        <v>48279</v>
      </c>
      <c r="C2665">
        <v>50</v>
      </c>
      <c r="D2665" t="str">
        <f t="shared" si="135"/>
        <v>05000US48279</v>
      </c>
      <c r="E2665" t="s">
        <v>2686</v>
      </c>
      <c r="F2665" t="str">
        <f t="shared" si="136"/>
        <v>Lamb</v>
      </c>
      <c r="G2665" t="str">
        <f t="shared" si="137"/>
        <v>Texas</v>
      </c>
      <c r="H2665">
        <v>13977</v>
      </c>
      <c r="I2665">
        <v>13977</v>
      </c>
      <c r="J2665">
        <v>13999</v>
      </c>
      <c r="K2665">
        <v>14094</v>
      </c>
      <c r="L2665">
        <v>13917</v>
      </c>
      <c r="M2665">
        <v>13722</v>
      </c>
      <c r="N2665">
        <v>13547</v>
      </c>
      <c r="O2665">
        <v>13342</v>
      </c>
      <c r="P2665" s="2">
        <v>13275</v>
      </c>
      <c r="Q2665" s="1" t="s">
        <v>3287</v>
      </c>
    </row>
    <row r="2666" spans="1:19" x14ac:dyDescent="0.2">
      <c r="A2666" t="s">
        <v>7133</v>
      </c>
      <c r="B2666">
        <v>48281</v>
      </c>
      <c r="C2666">
        <v>50</v>
      </c>
      <c r="D2666" t="str">
        <f t="shared" si="135"/>
        <v>05000US48281</v>
      </c>
      <c r="E2666" t="s">
        <v>2687</v>
      </c>
      <c r="F2666" t="str">
        <f t="shared" si="136"/>
        <v>Lampasas</v>
      </c>
      <c r="G2666" t="str">
        <f t="shared" si="137"/>
        <v>Texas</v>
      </c>
      <c r="H2666">
        <v>19677</v>
      </c>
      <c r="I2666">
        <v>19678</v>
      </c>
      <c r="J2666">
        <v>19756</v>
      </c>
      <c r="K2666">
        <v>19950</v>
      </c>
      <c r="L2666">
        <v>20117</v>
      </c>
      <c r="M2666">
        <v>20197</v>
      </c>
      <c r="N2666">
        <v>20204</v>
      </c>
      <c r="O2666">
        <v>20505</v>
      </c>
      <c r="P2666" s="2">
        <v>20760</v>
      </c>
      <c r="Q2666" s="10" t="s">
        <v>3261</v>
      </c>
    </row>
    <row r="2667" spans="1:19" x14ac:dyDescent="0.2">
      <c r="A2667" t="s">
        <v>7134</v>
      </c>
      <c r="B2667">
        <v>48283</v>
      </c>
      <c r="C2667">
        <v>50</v>
      </c>
      <c r="D2667" t="str">
        <f t="shared" si="135"/>
        <v>05000US48283</v>
      </c>
      <c r="E2667" t="s">
        <v>2688</v>
      </c>
      <c r="F2667" t="str">
        <f t="shared" si="136"/>
        <v>La Salle</v>
      </c>
      <c r="G2667" t="str">
        <f t="shared" si="137"/>
        <v>Texas</v>
      </c>
      <c r="H2667">
        <v>6886</v>
      </c>
      <c r="I2667">
        <v>6886</v>
      </c>
      <c r="J2667">
        <v>6901</v>
      </c>
      <c r="K2667">
        <v>6995</v>
      </c>
      <c r="L2667">
        <v>7141</v>
      </c>
      <c r="M2667">
        <v>7429</v>
      </c>
      <c r="N2667">
        <v>7469</v>
      </c>
      <c r="O2667">
        <v>7638</v>
      </c>
      <c r="P2667" s="2">
        <v>7613</v>
      </c>
      <c r="Q2667" s="10" t="s">
        <v>3259</v>
      </c>
    </row>
    <row r="2668" spans="1:19" x14ac:dyDescent="0.2">
      <c r="A2668" t="s">
        <v>7135</v>
      </c>
      <c r="B2668">
        <v>48285</v>
      </c>
      <c r="C2668">
        <v>50</v>
      </c>
      <c r="D2668" t="str">
        <f t="shared" si="135"/>
        <v>05000US48285</v>
      </c>
      <c r="E2668" t="s">
        <v>2689</v>
      </c>
      <c r="F2668" t="str">
        <f t="shared" si="136"/>
        <v>Lavaca</v>
      </c>
      <c r="G2668" t="str">
        <f t="shared" si="137"/>
        <v>Texas</v>
      </c>
      <c r="H2668">
        <v>19263</v>
      </c>
      <c r="I2668">
        <v>19263</v>
      </c>
      <c r="J2668">
        <v>19246</v>
      </c>
      <c r="K2668">
        <v>19216</v>
      </c>
      <c r="L2668">
        <v>19439</v>
      </c>
      <c r="M2668">
        <v>19525</v>
      </c>
      <c r="N2668">
        <v>19676</v>
      </c>
      <c r="O2668">
        <v>19821</v>
      </c>
      <c r="P2668" s="2">
        <v>19809</v>
      </c>
      <c r="Q2668" s="10" t="s">
        <v>3259</v>
      </c>
    </row>
    <row r="2669" spans="1:19" x14ac:dyDescent="0.2">
      <c r="A2669" t="s">
        <v>7136</v>
      </c>
      <c r="B2669">
        <v>48287</v>
      </c>
      <c r="C2669">
        <v>50</v>
      </c>
      <c r="D2669" t="str">
        <f t="shared" si="135"/>
        <v>05000US48287</v>
      </c>
      <c r="E2669" t="s">
        <v>2690</v>
      </c>
      <c r="F2669" t="str">
        <f t="shared" si="136"/>
        <v>Lee</v>
      </c>
      <c r="G2669" t="str">
        <f t="shared" si="137"/>
        <v>Texas</v>
      </c>
      <c r="H2669">
        <v>16612</v>
      </c>
      <c r="I2669">
        <v>16610</v>
      </c>
      <c r="J2669">
        <v>16604</v>
      </c>
      <c r="K2669">
        <v>16604</v>
      </c>
      <c r="L2669">
        <v>16553</v>
      </c>
      <c r="M2669">
        <v>16587</v>
      </c>
      <c r="N2669">
        <v>16672</v>
      </c>
      <c r="O2669">
        <v>16902</v>
      </c>
      <c r="P2669" s="2">
        <v>17055</v>
      </c>
      <c r="Q2669" s="10" t="s">
        <v>3259</v>
      </c>
    </row>
    <row r="2670" spans="1:19" x14ac:dyDescent="0.2">
      <c r="A2670" t="s">
        <v>7137</v>
      </c>
      <c r="B2670">
        <v>48289</v>
      </c>
      <c r="C2670">
        <v>50</v>
      </c>
      <c r="D2670" t="str">
        <f t="shared" si="135"/>
        <v>05000US48289</v>
      </c>
      <c r="E2670" t="s">
        <v>2691</v>
      </c>
      <c r="F2670" t="str">
        <f t="shared" si="136"/>
        <v>Leon</v>
      </c>
      <c r="G2670" t="str">
        <f t="shared" si="137"/>
        <v>Texas</v>
      </c>
      <c r="H2670">
        <v>16801</v>
      </c>
      <c r="I2670">
        <v>16801</v>
      </c>
      <c r="J2670">
        <v>16744</v>
      </c>
      <c r="K2670">
        <v>16838</v>
      </c>
      <c r="L2670">
        <v>16748</v>
      </c>
      <c r="M2670">
        <v>16668</v>
      </c>
      <c r="N2670">
        <v>16793</v>
      </c>
      <c r="O2670">
        <v>17102</v>
      </c>
      <c r="P2670" s="2">
        <v>17299</v>
      </c>
      <c r="Q2670" s="10" t="s">
        <v>3261</v>
      </c>
    </row>
    <row r="2671" spans="1:19" x14ac:dyDescent="0.2">
      <c r="A2671" t="s">
        <v>7138</v>
      </c>
      <c r="B2671">
        <v>48291</v>
      </c>
      <c r="C2671">
        <v>50</v>
      </c>
      <c r="D2671" t="str">
        <f t="shared" si="135"/>
        <v>05000US48291</v>
      </c>
      <c r="E2671" t="s">
        <v>2692</v>
      </c>
      <c r="F2671" t="str">
        <f t="shared" si="136"/>
        <v>Liberty</v>
      </c>
      <c r="G2671" t="str">
        <f t="shared" si="137"/>
        <v>Texas</v>
      </c>
      <c r="H2671">
        <v>75643</v>
      </c>
      <c r="I2671">
        <v>75641</v>
      </c>
      <c r="J2671">
        <v>75839</v>
      </c>
      <c r="K2671">
        <v>76057</v>
      </c>
      <c r="L2671">
        <v>76425</v>
      </c>
      <c r="M2671">
        <v>76973</v>
      </c>
      <c r="N2671">
        <v>78192</v>
      </c>
      <c r="O2671">
        <v>79696</v>
      </c>
      <c r="P2671" s="2">
        <v>81704</v>
      </c>
      <c r="Q2671" s="10" t="s">
        <v>3255</v>
      </c>
    </row>
    <row r="2672" spans="1:19" x14ac:dyDescent="0.2">
      <c r="A2672" t="s">
        <v>7139</v>
      </c>
      <c r="B2672">
        <v>48293</v>
      </c>
      <c r="C2672">
        <v>50</v>
      </c>
      <c r="D2672" t="str">
        <f t="shared" si="135"/>
        <v>05000US48293</v>
      </c>
      <c r="E2672" t="s">
        <v>2693</v>
      </c>
      <c r="F2672" t="str">
        <f t="shared" si="136"/>
        <v>Limestone</v>
      </c>
      <c r="G2672" t="str">
        <f t="shared" si="137"/>
        <v>Texas</v>
      </c>
      <c r="H2672">
        <v>23384</v>
      </c>
      <c r="I2672">
        <v>23386</v>
      </c>
      <c r="J2672">
        <v>23465</v>
      </c>
      <c r="K2672">
        <v>23557</v>
      </c>
      <c r="L2672">
        <v>23639</v>
      </c>
      <c r="M2672">
        <v>23362</v>
      </c>
      <c r="N2672">
        <v>23457</v>
      </c>
      <c r="O2672">
        <v>23421</v>
      </c>
      <c r="P2672" s="2">
        <v>23468</v>
      </c>
      <c r="Q2672" s="10" t="s">
        <v>3261</v>
      </c>
    </row>
    <row r="2673" spans="1:17" x14ac:dyDescent="0.2">
      <c r="A2673" t="s">
        <v>7140</v>
      </c>
      <c r="B2673">
        <v>48295</v>
      </c>
      <c r="C2673">
        <v>50</v>
      </c>
      <c r="D2673" t="str">
        <f t="shared" si="135"/>
        <v>05000US48295</v>
      </c>
      <c r="E2673" t="s">
        <v>2694</v>
      </c>
      <c r="F2673" t="str">
        <f t="shared" si="136"/>
        <v>Lipscomb</v>
      </c>
      <c r="G2673" t="str">
        <f t="shared" si="137"/>
        <v>Texas</v>
      </c>
      <c r="H2673">
        <v>3302</v>
      </c>
      <c r="I2673">
        <v>3302</v>
      </c>
      <c r="J2673">
        <v>3284</v>
      </c>
      <c r="K2673">
        <v>3345</v>
      </c>
      <c r="L2673">
        <v>3457</v>
      </c>
      <c r="M2673">
        <v>3484</v>
      </c>
      <c r="N2673">
        <v>3555</v>
      </c>
      <c r="O2673">
        <v>3553</v>
      </c>
      <c r="P2673" s="2">
        <v>3487</v>
      </c>
      <c r="Q2673" s="1" t="s">
        <v>3287</v>
      </c>
    </row>
    <row r="2674" spans="1:17" x14ac:dyDescent="0.2">
      <c r="A2674" t="s">
        <v>7141</v>
      </c>
      <c r="B2674">
        <v>48297</v>
      </c>
      <c r="C2674">
        <v>50</v>
      </c>
      <c r="D2674" t="str">
        <f t="shared" si="135"/>
        <v>05000US48297</v>
      </c>
      <c r="E2674" t="s">
        <v>2695</v>
      </c>
      <c r="F2674" t="str">
        <f t="shared" si="136"/>
        <v>Live Oak</v>
      </c>
      <c r="G2674" t="str">
        <f t="shared" si="137"/>
        <v>Texas</v>
      </c>
      <c r="H2674">
        <v>11531</v>
      </c>
      <c r="I2674">
        <v>11528</v>
      </c>
      <c r="J2674">
        <v>11547</v>
      </c>
      <c r="K2674">
        <v>11532</v>
      </c>
      <c r="L2674">
        <v>11683</v>
      </c>
      <c r="M2674">
        <v>11849</v>
      </c>
      <c r="N2674">
        <v>12075</v>
      </c>
      <c r="O2674">
        <v>12219</v>
      </c>
      <c r="P2674" s="2">
        <v>12056</v>
      </c>
      <c r="Q2674" s="10" t="s">
        <v>3259</v>
      </c>
    </row>
    <row r="2675" spans="1:17" x14ac:dyDescent="0.2">
      <c r="A2675" t="s">
        <v>7142</v>
      </c>
      <c r="B2675">
        <v>48299</v>
      </c>
      <c r="C2675">
        <v>50</v>
      </c>
      <c r="D2675" t="str">
        <f t="shared" si="135"/>
        <v>05000US48299</v>
      </c>
      <c r="E2675" t="s">
        <v>2696</v>
      </c>
      <c r="F2675" t="str">
        <f t="shared" si="136"/>
        <v>Llano</v>
      </c>
      <c r="G2675" t="str">
        <f t="shared" si="137"/>
        <v>Texas</v>
      </c>
      <c r="H2675">
        <v>19301</v>
      </c>
      <c r="I2675">
        <v>19301</v>
      </c>
      <c r="J2675">
        <v>19342</v>
      </c>
      <c r="K2675">
        <v>18948</v>
      </c>
      <c r="L2675">
        <v>19102</v>
      </c>
      <c r="M2675">
        <v>19359</v>
      </c>
      <c r="N2675">
        <v>19457</v>
      </c>
      <c r="O2675">
        <v>19838</v>
      </c>
      <c r="P2675" s="2">
        <v>20362</v>
      </c>
      <c r="Q2675" s="10" t="s">
        <v>3261</v>
      </c>
    </row>
    <row r="2676" spans="1:17" x14ac:dyDescent="0.2">
      <c r="A2676" t="s">
        <v>7143</v>
      </c>
      <c r="B2676">
        <v>48301</v>
      </c>
      <c r="C2676">
        <v>50</v>
      </c>
      <c r="D2676" t="str">
        <f t="shared" si="135"/>
        <v>05000US48301</v>
      </c>
      <c r="E2676" t="s">
        <v>2697</v>
      </c>
      <c r="F2676" t="str">
        <f t="shared" si="136"/>
        <v>Loving</v>
      </c>
      <c r="G2676" t="str">
        <f t="shared" si="137"/>
        <v>Texas</v>
      </c>
      <c r="H2676">
        <v>82</v>
      </c>
      <c r="I2676">
        <v>82</v>
      </c>
      <c r="J2676">
        <v>83</v>
      </c>
      <c r="K2676">
        <v>95</v>
      </c>
      <c r="L2676">
        <v>81</v>
      </c>
      <c r="M2676">
        <v>103</v>
      </c>
      <c r="N2676">
        <v>87</v>
      </c>
      <c r="O2676">
        <v>115</v>
      </c>
      <c r="P2676" s="2">
        <v>113</v>
      </c>
      <c r="Q2676" s="10" t="s">
        <v>3259</v>
      </c>
    </row>
    <row r="2677" spans="1:17" x14ac:dyDescent="0.2">
      <c r="A2677" t="s">
        <v>7144</v>
      </c>
      <c r="B2677">
        <v>48303</v>
      </c>
      <c r="C2677">
        <v>50</v>
      </c>
      <c r="D2677" t="str">
        <f t="shared" si="135"/>
        <v>05000US48303</v>
      </c>
      <c r="E2677" t="s">
        <v>2698</v>
      </c>
      <c r="F2677" t="str">
        <f t="shared" si="136"/>
        <v>Lubbock</v>
      </c>
      <c r="G2677" t="str">
        <f t="shared" si="137"/>
        <v>Texas</v>
      </c>
      <c r="H2677">
        <v>278831</v>
      </c>
      <c r="I2677">
        <v>278897</v>
      </c>
      <c r="J2677">
        <v>280315</v>
      </c>
      <c r="K2677">
        <v>283470</v>
      </c>
      <c r="L2677">
        <v>286241</v>
      </c>
      <c r="M2677">
        <v>289972</v>
      </c>
      <c r="N2677">
        <v>295051</v>
      </c>
      <c r="O2677">
        <v>299008</v>
      </c>
      <c r="P2677" s="2">
        <v>303137</v>
      </c>
      <c r="Q2677" s="10" t="s">
        <v>3261</v>
      </c>
    </row>
    <row r="2678" spans="1:17" x14ac:dyDescent="0.2">
      <c r="A2678" t="s">
        <v>7145</v>
      </c>
      <c r="B2678">
        <v>48305</v>
      </c>
      <c r="C2678">
        <v>50</v>
      </c>
      <c r="D2678" t="str">
        <f t="shared" si="135"/>
        <v>05000US48305</v>
      </c>
      <c r="E2678" t="s">
        <v>2699</v>
      </c>
      <c r="F2678" t="str">
        <f t="shared" si="136"/>
        <v>Lynn</v>
      </c>
      <c r="G2678" t="str">
        <f t="shared" si="137"/>
        <v>Texas</v>
      </c>
      <c r="H2678">
        <v>5915</v>
      </c>
      <c r="I2678">
        <v>5915</v>
      </c>
      <c r="J2678">
        <v>5903</v>
      </c>
      <c r="K2678">
        <v>5881</v>
      </c>
      <c r="L2678">
        <v>5773</v>
      </c>
      <c r="M2678">
        <v>5694</v>
      </c>
      <c r="N2678">
        <v>5743</v>
      </c>
      <c r="O2678">
        <v>5695</v>
      </c>
      <c r="P2678" s="2">
        <v>5711</v>
      </c>
      <c r="Q2678" s="1" t="s">
        <v>3261</v>
      </c>
    </row>
    <row r="2679" spans="1:17" x14ac:dyDescent="0.2">
      <c r="A2679" t="s">
        <v>7146</v>
      </c>
      <c r="B2679">
        <v>48307</v>
      </c>
      <c r="C2679">
        <v>50</v>
      </c>
      <c r="D2679" t="str">
        <f t="shared" si="135"/>
        <v>05000US48307</v>
      </c>
      <c r="E2679" t="s">
        <v>2700</v>
      </c>
      <c r="F2679" t="str">
        <f t="shared" si="136"/>
        <v>McCulloch</v>
      </c>
      <c r="G2679" t="str">
        <f t="shared" si="137"/>
        <v>Texas</v>
      </c>
      <c r="H2679">
        <v>8283</v>
      </c>
      <c r="I2679">
        <v>8283</v>
      </c>
      <c r="J2679">
        <v>8228</v>
      </c>
      <c r="K2679">
        <v>8276</v>
      </c>
      <c r="L2679">
        <v>8273</v>
      </c>
      <c r="M2679">
        <v>8271</v>
      </c>
      <c r="N2679">
        <v>8177</v>
      </c>
      <c r="O2679">
        <v>8315</v>
      </c>
      <c r="P2679" s="2">
        <v>8172</v>
      </c>
      <c r="Q2679" s="10" t="s">
        <v>3261</v>
      </c>
    </row>
    <row r="2680" spans="1:17" x14ac:dyDescent="0.2">
      <c r="A2680" t="s">
        <v>7147</v>
      </c>
      <c r="B2680">
        <v>48309</v>
      </c>
      <c r="C2680">
        <v>50</v>
      </c>
      <c r="D2680" t="str">
        <f t="shared" si="135"/>
        <v>05000US48309</v>
      </c>
      <c r="E2680" t="s">
        <v>2701</v>
      </c>
      <c r="F2680" t="str">
        <f t="shared" si="136"/>
        <v>McLennan</v>
      </c>
      <c r="G2680" t="str">
        <f t="shared" si="137"/>
        <v>Texas</v>
      </c>
      <c r="H2680">
        <v>234906</v>
      </c>
      <c r="I2680">
        <v>234906</v>
      </c>
      <c r="J2680">
        <v>235941</v>
      </c>
      <c r="K2680">
        <v>237784</v>
      </c>
      <c r="L2680">
        <v>239385</v>
      </c>
      <c r="M2680">
        <v>241432</v>
      </c>
      <c r="N2680">
        <v>243014</v>
      </c>
      <c r="O2680">
        <v>245203</v>
      </c>
      <c r="P2680" s="2">
        <v>247934</v>
      </c>
      <c r="Q2680" s="10" t="s">
        <v>3261</v>
      </c>
    </row>
    <row r="2681" spans="1:17" x14ac:dyDescent="0.2">
      <c r="A2681" t="s">
        <v>7148</v>
      </c>
      <c r="B2681">
        <v>48311</v>
      </c>
      <c r="C2681">
        <v>50</v>
      </c>
      <c r="D2681" t="str">
        <f t="shared" si="135"/>
        <v>05000US48311</v>
      </c>
      <c r="E2681" t="s">
        <v>2702</v>
      </c>
      <c r="F2681" t="str">
        <f t="shared" si="136"/>
        <v>McMullen</v>
      </c>
      <c r="G2681" t="str">
        <f t="shared" si="137"/>
        <v>Texas</v>
      </c>
      <c r="H2681">
        <v>707</v>
      </c>
      <c r="I2681">
        <v>707</v>
      </c>
      <c r="J2681">
        <v>713</v>
      </c>
      <c r="K2681">
        <v>702</v>
      </c>
      <c r="L2681">
        <v>735</v>
      </c>
      <c r="M2681">
        <v>763</v>
      </c>
      <c r="N2681">
        <v>799</v>
      </c>
      <c r="O2681">
        <v>825</v>
      </c>
      <c r="P2681" s="2">
        <v>804</v>
      </c>
      <c r="Q2681" s="10" t="s">
        <v>3259</v>
      </c>
    </row>
    <row r="2682" spans="1:17" x14ac:dyDescent="0.2">
      <c r="A2682" t="s">
        <v>7149</v>
      </c>
      <c r="B2682">
        <v>48313</v>
      </c>
      <c r="C2682">
        <v>50</v>
      </c>
      <c r="D2682" t="str">
        <f t="shared" si="135"/>
        <v>05000US48313</v>
      </c>
      <c r="E2682" t="s">
        <v>2703</v>
      </c>
      <c r="F2682" t="str">
        <f t="shared" si="136"/>
        <v>Madison</v>
      </c>
      <c r="G2682" t="str">
        <f t="shared" si="137"/>
        <v>Texas</v>
      </c>
      <c r="H2682">
        <v>13664</v>
      </c>
      <c r="I2682">
        <v>13667</v>
      </c>
      <c r="J2682">
        <v>13743</v>
      </c>
      <c r="K2682">
        <v>13735</v>
      </c>
      <c r="L2682">
        <v>13715</v>
      </c>
      <c r="M2682">
        <v>13786</v>
      </c>
      <c r="N2682">
        <v>13809</v>
      </c>
      <c r="O2682">
        <v>13916</v>
      </c>
      <c r="P2682" s="2">
        <v>13987</v>
      </c>
      <c r="Q2682" s="10" t="s">
        <v>3261</v>
      </c>
    </row>
    <row r="2683" spans="1:17" x14ac:dyDescent="0.2">
      <c r="A2683" t="s">
        <v>7150</v>
      </c>
      <c r="B2683">
        <v>48315</v>
      </c>
      <c r="C2683">
        <v>50</v>
      </c>
      <c r="D2683" t="str">
        <f t="shared" si="135"/>
        <v>05000US48315</v>
      </c>
      <c r="E2683" t="s">
        <v>2704</v>
      </c>
      <c r="F2683" t="str">
        <f t="shared" si="136"/>
        <v>Marion</v>
      </c>
      <c r="G2683" t="str">
        <f t="shared" si="137"/>
        <v>Texas</v>
      </c>
      <c r="H2683">
        <v>10546</v>
      </c>
      <c r="I2683">
        <v>10536</v>
      </c>
      <c r="J2683">
        <v>10498</v>
      </c>
      <c r="K2683">
        <v>10440</v>
      </c>
      <c r="L2683">
        <v>10317</v>
      </c>
      <c r="M2683">
        <v>10234</v>
      </c>
      <c r="N2683">
        <v>10114</v>
      </c>
      <c r="O2683">
        <v>10142</v>
      </c>
      <c r="P2683" s="2">
        <v>10147</v>
      </c>
      <c r="Q2683" s="1" t="s">
        <v>3287</v>
      </c>
    </row>
    <row r="2684" spans="1:17" x14ac:dyDescent="0.2">
      <c r="A2684" t="s">
        <v>7151</v>
      </c>
      <c r="B2684">
        <v>48317</v>
      </c>
      <c r="C2684">
        <v>50</v>
      </c>
      <c r="D2684" t="str">
        <f t="shared" si="135"/>
        <v>05000US48317</v>
      </c>
      <c r="E2684" t="s">
        <v>2705</v>
      </c>
      <c r="F2684" t="str">
        <f t="shared" si="136"/>
        <v>Martin</v>
      </c>
      <c r="G2684" t="str">
        <f t="shared" si="137"/>
        <v>Texas</v>
      </c>
      <c r="H2684">
        <v>4799</v>
      </c>
      <c r="I2684">
        <v>4799</v>
      </c>
      <c r="J2684">
        <v>4815</v>
      </c>
      <c r="K2684">
        <v>4912</v>
      </c>
      <c r="L2684">
        <v>5004</v>
      </c>
      <c r="M2684">
        <v>5298</v>
      </c>
      <c r="N2684">
        <v>5505</v>
      </c>
      <c r="O2684">
        <v>5723</v>
      </c>
      <c r="P2684" s="2">
        <v>5723</v>
      </c>
      <c r="Q2684" s="1" t="s">
        <v>3261</v>
      </c>
    </row>
    <row r="2685" spans="1:17" x14ac:dyDescent="0.2">
      <c r="A2685" t="s">
        <v>7152</v>
      </c>
      <c r="B2685">
        <v>48319</v>
      </c>
      <c r="C2685">
        <v>50</v>
      </c>
      <c r="D2685" t="str">
        <f t="shared" si="135"/>
        <v>05000US48319</v>
      </c>
      <c r="E2685" t="s">
        <v>2706</v>
      </c>
      <c r="F2685" t="str">
        <f t="shared" si="136"/>
        <v>Mason</v>
      </c>
      <c r="G2685" t="str">
        <f t="shared" si="137"/>
        <v>Texas</v>
      </c>
      <c r="H2685">
        <v>4012</v>
      </c>
      <c r="I2685">
        <v>4012</v>
      </c>
      <c r="J2685">
        <v>4016</v>
      </c>
      <c r="K2685">
        <v>4027</v>
      </c>
      <c r="L2685">
        <v>4042</v>
      </c>
      <c r="M2685">
        <v>4091</v>
      </c>
      <c r="N2685">
        <v>4062</v>
      </c>
      <c r="O2685">
        <v>4015</v>
      </c>
      <c r="P2685" s="2">
        <v>4111</v>
      </c>
      <c r="Q2685" s="10" t="s">
        <v>3261</v>
      </c>
    </row>
    <row r="2686" spans="1:17" x14ac:dyDescent="0.2">
      <c r="A2686" t="s">
        <v>7153</v>
      </c>
      <c r="B2686">
        <v>48321</v>
      </c>
      <c r="C2686">
        <v>50</v>
      </c>
      <c r="D2686" t="str">
        <f t="shared" si="135"/>
        <v>05000US48321</v>
      </c>
      <c r="E2686" t="s">
        <v>2707</v>
      </c>
      <c r="F2686" t="str">
        <f t="shared" si="136"/>
        <v>Matagorda</v>
      </c>
      <c r="G2686" t="str">
        <f t="shared" si="137"/>
        <v>Texas</v>
      </c>
      <c r="H2686">
        <v>36702</v>
      </c>
      <c r="I2686">
        <v>36702</v>
      </c>
      <c r="J2686">
        <v>36704</v>
      </c>
      <c r="K2686">
        <v>36701</v>
      </c>
      <c r="L2686">
        <v>36560</v>
      </c>
      <c r="M2686">
        <v>36513</v>
      </c>
      <c r="N2686">
        <v>36497</v>
      </c>
      <c r="O2686">
        <v>36840</v>
      </c>
      <c r="P2686" s="2">
        <v>37187</v>
      </c>
      <c r="Q2686" s="10" t="s">
        <v>3255</v>
      </c>
    </row>
    <row r="2687" spans="1:17" x14ac:dyDescent="0.2">
      <c r="A2687" t="s">
        <v>7154</v>
      </c>
      <c r="B2687">
        <v>48323</v>
      </c>
      <c r="C2687">
        <v>50</v>
      </c>
      <c r="D2687" t="str">
        <f t="shared" si="135"/>
        <v>05000US48323</v>
      </c>
      <c r="E2687" t="s">
        <v>2708</v>
      </c>
      <c r="F2687" t="str">
        <f t="shared" si="136"/>
        <v>Maverick</v>
      </c>
      <c r="G2687" t="str">
        <f t="shared" si="137"/>
        <v>Texas</v>
      </c>
      <c r="H2687">
        <v>54258</v>
      </c>
      <c r="I2687">
        <v>54258</v>
      </c>
      <c r="J2687">
        <v>54489</v>
      </c>
      <c r="K2687">
        <v>55274</v>
      </c>
      <c r="L2687">
        <v>55696</v>
      </c>
      <c r="M2687">
        <v>56415</v>
      </c>
      <c r="N2687">
        <v>56915</v>
      </c>
      <c r="O2687">
        <v>57440</v>
      </c>
      <c r="P2687" s="2">
        <v>57685</v>
      </c>
      <c r="Q2687" s="10" t="s">
        <v>3259</v>
      </c>
    </row>
    <row r="2688" spans="1:17" x14ac:dyDescent="0.2">
      <c r="A2688" t="s">
        <v>7155</v>
      </c>
      <c r="B2688">
        <v>48325</v>
      </c>
      <c r="C2688">
        <v>50</v>
      </c>
      <c r="D2688" t="str">
        <f t="shared" si="135"/>
        <v>05000US48325</v>
      </c>
      <c r="E2688" t="s">
        <v>2709</v>
      </c>
      <c r="F2688" t="str">
        <f t="shared" si="136"/>
        <v>Medina</v>
      </c>
      <c r="G2688" t="str">
        <f t="shared" si="137"/>
        <v>Texas</v>
      </c>
      <c r="H2688">
        <v>46006</v>
      </c>
      <c r="I2688">
        <v>46006</v>
      </c>
      <c r="J2688">
        <v>46129</v>
      </c>
      <c r="K2688">
        <v>46519</v>
      </c>
      <c r="L2688">
        <v>46811</v>
      </c>
      <c r="M2688">
        <v>47271</v>
      </c>
      <c r="N2688">
        <v>47848</v>
      </c>
      <c r="O2688">
        <v>48385</v>
      </c>
      <c r="P2688" s="2">
        <v>49283</v>
      </c>
      <c r="Q2688" s="10" t="s">
        <v>3259</v>
      </c>
    </row>
    <row r="2689" spans="1:17" x14ac:dyDescent="0.2">
      <c r="A2689" t="s">
        <v>7156</v>
      </c>
      <c r="B2689">
        <v>48327</v>
      </c>
      <c r="C2689">
        <v>50</v>
      </c>
      <c r="D2689" t="str">
        <f t="shared" si="135"/>
        <v>05000US48327</v>
      </c>
      <c r="E2689" t="s">
        <v>2710</v>
      </c>
      <c r="F2689" t="str">
        <f t="shared" si="136"/>
        <v>Menard</v>
      </c>
      <c r="G2689" t="str">
        <f t="shared" si="137"/>
        <v>Texas</v>
      </c>
      <c r="H2689">
        <v>2242</v>
      </c>
      <c r="I2689">
        <v>2242</v>
      </c>
      <c r="J2689">
        <v>2236</v>
      </c>
      <c r="K2689">
        <v>2223</v>
      </c>
      <c r="L2689">
        <v>2227</v>
      </c>
      <c r="M2689">
        <v>2152</v>
      </c>
      <c r="N2689">
        <v>2154</v>
      </c>
      <c r="O2689">
        <v>2159</v>
      </c>
      <c r="P2689" s="2">
        <v>2123</v>
      </c>
      <c r="Q2689" s="10" t="s">
        <v>3259</v>
      </c>
    </row>
    <row r="2690" spans="1:17" x14ac:dyDescent="0.2">
      <c r="A2690" t="s">
        <v>7157</v>
      </c>
      <c r="B2690">
        <v>48329</v>
      </c>
      <c r="C2690">
        <v>50</v>
      </c>
      <c r="D2690" t="str">
        <f t="shared" si="135"/>
        <v>05000US48329</v>
      </c>
      <c r="E2690" t="s">
        <v>2711</v>
      </c>
      <c r="F2690" t="str">
        <f t="shared" si="136"/>
        <v>Midland</v>
      </c>
      <c r="G2690" t="str">
        <f t="shared" si="137"/>
        <v>Texas</v>
      </c>
      <c r="H2690">
        <v>136872</v>
      </c>
      <c r="I2690">
        <v>136872</v>
      </c>
      <c r="J2690">
        <v>136976</v>
      </c>
      <c r="K2690">
        <v>140061</v>
      </c>
      <c r="L2690">
        <v>147139</v>
      </c>
      <c r="M2690">
        <v>152052</v>
      </c>
      <c r="N2690">
        <v>156059</v>
      </c>
      <c r="O2690">
        <v>161272</v>
      </c>
      <c r="P2690" s="2">
        <v>162565</v>
      </c>
      <c r="Q2690" s="10" t="s">
        <v>3259</v>
      </c>
    </row>
    <row r="2691" spans="1:17" x14ac:dyDescent="0.2">
      <c r="A2691" t="s">
        <v>7158</v>
      </c>
      <c r="B2691">
        <v>48331</v>
      </c>
      <c r="C2691">
        <v>50</v>
      </c>
      <c r="D2691" t="str">
        <f t="shared" ref="D2691:D2754" si="138">_xlfn.CONCAT("05000US",TEXT(B2691,"00000"))</f>
        <v>05000US48331</v>
      </c>
      <c r="E2691" t="s">
        <v>2712</v>
      </c>
      <c r="F2691" t="str">
        <f t="shared" si="136"/>
        <v>Milam</v>
      </c>
      <c r="G2691" t="str">
        <f t="shared" si="137"/>
        <v>Texas</v>
      </c>
      <c r="H2691">
        <v>24757</v>
      </c>
      <c r="I2691">
        <v>24753</v>
      </c>
      <c r="J2691">
        <v>24687</v>
      </c>
      <c r="K2691">
        <v>24628</v>
      </c>
      <c r="L2691">
        <v>24138</v>
      </c>
      <c r="M2691">
        <v>24156</v>
      </c>
      <c r="N2691">
        <v>24210</v>
      </c>
      <c r="O2691">
        <v>24484</v>
      </c>
      <c r="P2691" s="2">
        <v>24871</v>
      </c>
      <c r="Q2691" s="10" t="s">
        <v>3261</v>
      </c>
    </row>
    <row r="2692" spans="1:17" x14ac:dyDescent="0.2">
      <c r="A2692" t="s">
        <v>7159</v>
      </c>
      <c r="B2692">
        <v>48333</v>
      </c>
      <c r="C2692">
        <v>50</v>
      </c>
      <c r="D2692" t="str">
        <f t="shared" si="138"/>
        <v>05000US48333</v>
      </c>
      <c r="E2692" t="s">
        <v>2713</v>
      </c>
      <c r="F2692" t="str">
        <f t="shared" ref="F2692:F2755" si="139">MID(MID(E2692,1,FIND(",",E2692)-1),1,FIND(" County",MID(E2692,1,FIND(",",E2692)-1))-1)</f>
        <v>Mills</v>
      </c>
      <c r="G2692" t="str">
        <f t="shared" ref="G2692:G2755" si="140">MID(E2692,FIND(",",E2692)+2,9999)</f>
        <v>Texas</v>
      </c>
      <c r="H2692">
        <v>4936</v>
      </c>
      <c r="I2692">
        <v>4936</v>
      </c>
      <c r="J2692">
        <v>4951</v>
      </c>
      <c r="K2692">
        <v>4870</v>
      </c>
      <c r="L2692">
        <v>4830</v>
      </c>
      <c r="M2692">
        <v>4874</v>
      </c>
      <c r="N2692">
        <v>4859</v>
      </c>
      <c r="O2692">
        <v>4883</v>
      </c>
      <c r="P2692" s="2">
        <v>4907</v>
      </c>
      <c r="Q2692" s="10" t="s">
        <v>3261</v>
      </c>
    </row>
    <row r="2693" spans="1:17" x14ac:dyDescent="0.2">
      <c r="A2693" t="s">
        <v>7160</v>
      </c>
      <c r="B2693">
        <v>48335</v>
      </c>
      <c r="C2693">
        <v>50</v>
      </c>
      <c r="D2693" t="str">
        <f t="shared" si="138"/>
        <v>05000US48335</v>
      </c>
      <c r="E2693" t="s">
        <v>2714</v>
      </c>
      <c r="F2693" t="str">
        <f t="shared" si="139"/>
        <v>Mitchell</v>
      </c>
      <c r="G2693" t="str">
        <f t="shared" si="140"/>
        <v>Texas</v>
      </c>
      <c r="H2693">
        <v>9403</v>
      </c>
      <c r="I2693">
        <v>9403</v>
      </c>
      <c r="J2693">
        <v>9415</v>
      </c>
      <c r="K2693">
        <v>9395</v>
      </c>
      <c r="L2693">
        <v>9320</v>
      </c>
      <c r="M2693">
        <v>9001</v>
      </c>
      <c r="N2693">
        <v>9073</v>
      </c>
      <c r="O2693">
        <v>8860</v>
      </c>
      <c r="P2693" s="2">
        <v>8720</v>
      </c>
      <c r="Q2693" s="1" t="s">
        <v>3261</v>
      </c>
    </row>
    <row r="2694" spans="1:17" x14ac:dyDescent="0.2">
      <c r="A2694" t="s">
        <v>7161</v>
      </c>
      <c r="B2694">
        <v>48337</v>
      </c>
      <c r="C2694">
        <v>50</v>
      </c>
      <c r="D2694" t="str">
        <f t="shared" si="138"/>
        <v>05000US48337</v>
      </c>
      <c r="E2694" t="s">
        <v>2715</v>
      </c>
      <c r="F2694" t="str">
        <f t="shared" si="139"/>
        <v>Montague</v>
      </c>
      <c r="G2694" t="str">
        <f t="shared" si="140"/>
        <v>Texas</v>
      </c>
      <c r="H2694">
        <v>19719</v>
      </c>
      <c r="I2694">
        <v>19720</v>
      </c>
      <c r="J2694">
        <v>19713</v>
      </c>
      <c r="K2694">
        <v>19742</v>
      </c>
      <c r="L2694">
        <v>19470</v>
      </c>
      <c r="M2694">
        <v>19383</v>
      </c>
      <c r="N2694">
        <v>19386</v>
      </c>
      <c r="O2694">
        <v>19269</v>
      </c>
      <c r="P2694" s="2">
        <v>19414</v>
      </c>
      <c r="Q2694" s="1" t="s">
        <v>3287</v>
      </c>
    </row>
    <row r="2695" spans="1:17" x14ac:dyDescent="0.2">
      <c r="A2695" t="s">
        <v>7162</v>
      </c>
      <c r="B2695">
        <v>48339</v>
      </c>
      <c r="C2695">
        <v>50</v>
      </c>
      <c r="D2695" t="str">
        <f t="shared" si="138"/>
        <v>05000US48339</v>
      </c>
      <c r="E2695" t="s">
        <v>2716</v>
      </c>
      <c r="F2695" t="str">
        <f t="shared" si="139"/>
        <v>Montgomery</v>
      </c>
      <c r="G2695" t="str">
        <f t="shared" si="140"/>
        <v>Texas</v>
      </c>
      <c r="H2695">
        <v>455746</v>
      </c>
      <c r="I2695">
        <v>455750</v>
      </c>
      <c r="J2695">
        <v>459319</v>
      </c>
      <c r="K2695">
        <v>471591</v>
      </c>
      <c r="L2695">
        <v>484674</v>
      </c>
      <c r="M2695">
        <v>498951</v>
      </c>
      <c r="N2695">
        <v>517985</v>
      </c>
      <c r="O2695">
        <v>536434</v>
      </c>
      <c r="P2695" s="2">
        <v>556203</v>
      </c>
      <c r="Q2695" s="10" t="s">
        <v>3261</v>
      </c>
    </row>
    <row r="2696" spans="1:17" x14ac:dyDescent="0.2">
      <c r="A2696" t="s">
        <v>7163</v>
      </c>
      <c r="B2696">
        <v>48341</v>
      </c>
      <c r="C2696">
        <v>50</v>
      </c>
      <c r="D2696" t="str">
        <f t="shared" si="138"/>
        <v>05000US48341</v>
      </c>
      <c r="E2696" t="s">
        <v>2717</v>
      </c>
      <c r="F2696" t="str">
        <f t="shared" si="139"/>
        <v>Moore</v>
      </c>
      <c r="G2696" t="str">
        <f t="shared" si="140"/>
        <v>Texas</v>
      </c>
      <c r="H2696">
        <v>21904</v>
      </c>
      <c r="I2696">
        <v>21904</v>
      </c>
      <c r="J2696">
        <v>22001</v>
      </c>
      <c r="K2696">
        <v>22094</v>
      </c>
      <c r="L2696">
        <v>22413</v>
      </c>
      <c r="M2696">
        <v>22203</v>
      </c>
      <c r="N2696">
        <v>22146</v>
      </c>
      <c r="O2696">
        <v>22048</v>
      </c>
      <c r="P2696" s="2">
        <v>22120</v>
      </c>
      <c r="Q2696" s="1" t="s">
        <v>3287</v>
      </c>
    </row>
    <row r="2697" spans="1:17" x14ac:dyDescent="0.2">
      <c r="A2697" t="s">
        <v>7164</v>
      </c>
      <c r="B2697">
        <v>48343</v>
      </c>
      <c r="C2697">
        <v>50</v>
      </c>
      <c r="D2697" t="str">
        <f t="shared" si="138"/>
        <v>05000US48343</v>
      </c>
      <c r="E2697" t="s">
        <v>2718</v>
      </c>
      <c r="F2697" t="str">
        <f t="shared" si="139"/>
        <v>Morris</v>
      </c>
      <c r="G2697" t="str">
        <f t="shared" si="140"/>
        <v>Texas</v>
      </c>
      <c r="H2697">
        <v>12934</v>
      </c>
      <c r="I2697">
        <v>12934</v>
      </c>
      <c r="J2697">
        <v>12915</v>
      </c>
      <c r="K2697">
        <v>12808</v>
      </c>
      <c r="L2697">
        <v>12743</v>
      </c>
      <c r="M2697">
        <v>12747</v>
      </c>
      <c r="N2697">
        <v>12684</v>
      </c>
      <c r="O2697">
        <v>12497</v>
      </c>
      <c r="P2697" s="2">
        <v>12593</v>
      </c>
      <c r="Q2697" s="1" t="s">
        <v>3287</v>
      </c>
    </row>
    <row r="2698" spans="1:17" x14ac:dyDescent="0.2">
      <c r="A2698" t="s">
        <v>7165</v>
      </c>
      <c r="B2698">
        <v>48345</v>
      </c>
      <c r="C2698">
        <v>50</v>
      </c>
      <c r="D2698" t="str">
        <f t="shared" si="138"/>
        <v>05000US48345</v>
      </c>
      <c r="E2698" t="s">
        <v>2719</v>
      </c>
      <c r="F2698" t="str">
        <f t="shared" si="139"/>
        <v>Motley</v>
      </c>
      <c r="G2698" t="str">
        <f t="shared" si="140"/>
        <v>Texas</v>
      </c>
      <c r="H2698">
        <v>1210</v>
      </c>
      <c r="I2698">
        <v>1205</v>
      </c>
      <c r="J2698">
        <v>1206</v>
      </c>
      <c r="K2698">
        <v>1214</v>
      </c>
      <c r="L2698">
        <v>1196</v>
      </c>
      <c r="M2698">
        <v>1193</v>
      </c>
      <c r="N2698">
        <v>1151</v>
      </c>
      <c r="O2698">
        <v>1142</v>
      </c>
      <c r="P2698" s="2">
        <v>1160</v>
      </c>
      <c r="Q2698" s="1" t="s">
        <v>3287</v>
      </c>
    </row>
    <row r="2699" spans="1:17" x14ac:dyDescent="0.2">
      <c r="A2699" t="s">
        <v>7166</v>
      </c>
      <c r="B2699">
        <v>48347</v>
      </c>
      <c r="C2699">
        <v>50</v>
      </c>
      <c r="D2699" t="str">
        <f t="shared" si="138"/>
        <v>05000US48347</v>
      </c>
      <c r="E2699" t="s">
        <v>2720</v>
      </c>
      <c r="F2699" t="str">
        <f t="shared" si="139"/>
        <v>Nacogdoches</v>
      </c>
      <c r="G2699" t="str">
        <f t="shared" si="140"/>
        <v>Texas</v>
      </c>
      <c r="H2699">
        <v>64524</v>
      </c>
      <c r="I2699">
        <v>64524</v>
      </c>
      <c r="J2699">
        <v>64667</v>
      </c>
      <c r="K2699">
        <v>65647</v>
      </c>
      <c r="L2699">
        <v>65854</v>
      </c>
      <c r="M2699">
        <v>65199</v>
      </c>
      <c r="N2699">
        <v>65278</v>
      </c>
      <c r="O2699">
        <v>65641</v>
      </c>
      <c r="P2699" s="2">
        <v>65806</v>
      </c>
      <c r="Q2699" s="10" t="s">
        <v>3261</v>
      </c>
    </row>
    <row r="2700" spans="1:17" x14ac:dyDescent="0.2">
      <c r="A2700" t="s">
        <v>7167</v>
      </c>
      <c r="B2700">
        <v>48349</v>
      </c>
      <c r="C2700">
        <v>50</v>
      </c>
      <c r="D2700" t="str">
        <f t="shared" si="138"/>
        <v>05000US48349</v>
      </c>
      <c r="E2700" t="s">
        <v>2721</v>
      </c>
      <c r="F2700" t="str">
        <f t="shared" si="139"/>
        <v>Navarro</v>
      </c>
      <c r="G2700" t="str">
        <f t="shared" si="140"/>
        <v>Texas</v>
      </c>
      <c r="H2700">
        <v>47735</v>
      </c>
      <c r="I2700">
        <v>47840</v>
      </c>
      <c r="J2700">
        <v>47859</v>
      </c>
      <c r="K2700">
        <v>48088</v>
      </c>
      <c r="L2700">
        <v>48095</v>
      </c>
      <c r="M2700">
        <v>48022</v>
      </c>
      <c r="N2700">
        <v>47990</v>
      </c>
      <c r="O2700">
        <v>48255</v>
      </c>
      <c r="P2700" s="2">
        <v>48523</v>
      </c>
      <c r="Q2700" s="1" t="s">
        <v>3261</v>
      </c>
    </row>
    <row r="2701" spans="1:17" x14ac:dyDescent="0.2">
      <c r="A2701" t="s">
        <v>7168</v>
      </c>
      <c r="B2701">
        <v>48351</v>
      </c>
      <c r="C2701">
        <v>50</v>
      </c>
      <c r="D2701" t="str">
        <f t="shared" si="138"/>
        <v>05000US48351</v>
      </c>
      <c r="E2701" t="s">
        <v>2722</v>
      </c>
      <c r="F2701" t="str">
        <f t="shared" si="139"/>
        <v>Newton</v>
      </c>
      <c r="G2701" t="str">
        <f t="shared" si="140"/>
        <v>Texas</v>
      </c>
      <c r="H2701">
        <v>14445</v>
      </c>
      <c r="I2701">
        <v>14445</v>
      </c>
      <c r="J2701">
        <v>14430</v>
      </c>
      <c r="K2701">
        <v>14488</v>
      </c>
      <c r="L2701">
        <v>14320</v>
      </c>
      <c r="M2701">
        <v>14212</v>
      </c>
      <c r="N2701">
        <v>14147</v>
      </c>
      <c r="O2701">
        <v>14007</v>
      </c>
      <c r="P2701" s="2">
        <v>14003</v>
      </c>
      <c r="Q2701" s="1" t="s">
        <v>3261</v>
      </c>
    </row>
    <row r="2702" spans="1:17" x14ac:dyDescent="0.2">
      <c r="A2702" t="s">
        <v>7169</v>
      </c>
      <c r="B2702">
        <v>48353</v>
      </c>
      <c r="C2702">
        <v>50</v>
      </c>
      <c r="D2702" t="str">
        <f t="shared" si="138"/>
        <v>05000US48353</v>
      </c>
      <c r="E2702" t="s">
        <v>2723</v>
      </c>
      <c r="F2702" t="str">
        <f t="shared" si="139"/>
        <v>Nolan</v>
      </c>
      <c r="G2702" t="str">
        <f t="shared" si="140"/>
        <v>Texas</v>
      </c>
      <c r="H2702">
        <v>15216</v>
      </c>
      <c r="I2702">
        <v>15217</v>
      </c>
      <c r="J2702">
        <v>15245</v>
      </c>
      <c r="K2702">
        <v>15123</v>
      </c>
      <c r="L2702">
        <v>14881</v>
      </c>
      <c r="M2702">
        <v>15057</v>
      </c>
      <c r="N2702">
        <v>15102</v>
      </c>
      <c r="O2702">
        <v>15050</v>
      </c>
      <c r="P2702" s="2">
        <v>14993</v>
      </c>
      <c r="Q2702" s="1" t="s">
        <v>3261</v>
      </c>
    </row>
    <row r="2703" spans="1:17" x14ac:dyDescent="0.2">
      <c r="A2703" t="s">
        <v>7170</v>
      </c>
      <c r="B2703">
        <v>48355</v>
      </c>
      <c r="C2703">
        <v>50</v>
      </c>
      <c r="D2703" t="str">
        <f t="shared" si="138"/>
        <v>05000US48355</v>
      </c>
      <c r="E2703" t="s">
        <v>2724</v>
      </c>
      <c r="F2703" t="str">
        <f t="shared" si="139"/>
        <v>Nueces</v>
      </c>
      <c r="G2703" t="str">
        <f t="shared" si="140"/>
        <v>Texas</v>
      </c>
      <c r="H2703">
        <v>340223</v>
      </c>
      <c r="I2703">
        <v>340223</v>
      </c>
      <c r="J2703">
        <v>340314</v>
      </c>
      <c r="K2703">
        <v>343190</v>
      </c>
      <c r="L2703">
        <v>347816</v>
      </c>
      <c r="M2703">
        <v>352728</v>
      </c>
      <c r="N2703">
        <v>356325</v>
      </c>
      <c r="O2703">
        <v>360118</v>
      </c>
      <c r="P2703" s="2">
        <v>361350</v>
      </c>
      <c r="Q2703" s="10" t="s">
        <v>3259</v>
      </c>
    </row>
    <row r="2704" spans="1:17" x14ac:dyDescent="0.2">
      <c r="A2704" t="s">
        <v>7171</v>
      </c>
      <c r="B2704">
        <v>48357</v>
      </c>
      <c r="C2704">
        <v>50</v>
      </c>
      <c r="D2704" t="str">
        <f t="shared" si="138"/>
        <v>05000US48357</v>
      </c>
      <c r="E2704" t="s">
        <v>2725</v>
      </c>
      <c r="F2704" t="str">
        <f t="shared" si="139"/>
        <v>Ochiltree</v>
      </c>
      <c r="G2704" t="str">
        <f t="shared" si="140"/>
        <v>Texas</v>
      </c>
      <c r="H2704">
        <v>10223</v>
      </c>
      <c r="I2704">
        <v>10223</v>
      </c>
      <c r="J2704">
        <v>10173</v>
      </c>
      <c r="K2704">
        <v>10424</v>
      </c>
      <c r="L2704">
        <v>10559</v>
      </c>
      <c r="M2704">
        <v>10651</v>
      </c>
      <c r="N2704">
        <v>10673</v>
      </c>
      <c r="O2704">
        <v>10698</v>
      </c>
      <c r="P2704" s="2">
        <v>10306</v>
      </c>
      <c r="Q2704" s="1" t="s">
        <v>3287</v>
      </c>
    </row>
    <row r="2705" spans="1:19" x14ac:dyDescent="0.2">
      <c r="A2705" t="s">
        <v>7172</v>
      </c>
      <c r="B2705">
        <v>48359</v>
      </c>
      <c r="C2705">
        <v>50</v>
      </c>
      <c r="D2705" t="str">
        <f t="shared" si="138"/>
        <v>05000US48359</v>
      </c>
      <c r="E2705" t="s">
        <v>2726</v>
      </c>
      <c r="F2705" t="str">
        <f t="shared" si="139"/>
        <v>Oldham</v>
      </c>
      <c r="G2705" t="str">
        <f t="shared" si="140"/>
        <v>Texas</v>
      </c>
      <c r="H2705">
        <v>2052</v>
      </c>
      <c r="I2705">
        <v>2052</v>
      </c>
      <c r="J2705">
        <v>2051</v>
      </c>
      <c r="K2705">
        <v>2078</v>
      </c>
      <c r="L2705">
        <v>2044</v>
      </c>
      <c r="M2705">
        <v>2091</v>
      </c>
      <c r="N2705">
        <v>2076</v>
      </c>
      <c r="O2705">
        <v>2059</v>
      </c>
      <c r="P2705" s="2">
        <v>2076</v>
      </c>
      <c r="Q2705" s="1" t="s">
        <v>3287</v>
      </c>
    </row>
    <row r="2706" spans="1:19" x14ac:dyDescent="0.2">
      <c r="A2706" t="s">
        <v>7173</v>
      </c>
      <c r="B2706">
        <v>48361</v>
      </c>
      <c r="C2706">
        <v>50</v>
      </c>
      <c r="D2706" t="str">
        <f t="shared" si="138"/>
        <v>05000US48361</v>
      </c>
      <c r="E2706" t="s">
        <v>2727</v>
      </c>
      <c r="F2706" t="str">
        <f t="shared" si="139"/>
        <v>Orange</v>
      </c>
      <c r="G2706" t="str">
        <f t="shared" si="140"/>
        <v>Texas</v>
      </c>
      <c r="H2706">
        <v>81837</v>
      </c>
      <c r="I2706">
        <v>81837</v>
      </c>
      <c r="J2706">
        <v>82012</v>
      </c>
      <c r="K2706">
        <v>82374</v>
      </c>
      <c r="L2706">
        <v>82984</v>
      </c>
      <c r="M2706">
        <v>83023</v>
      </c>
      <c r="N2706">
        <v>83502</v>
      </c>
      <c r="O2706">
        <v>84283</v>
      </c>
      <c r="P2706" s="2">
        <v>84964</v>
      </c>
      <c r="Q2706" s="1" t="s">
        <v>3261</v>
      </c>
    </row>
    <row r="2707" spans="1:19" x14ac:dyDescent="0.2">
      <c r="A2707" t="s">
        <v>7174</v>
      </c>
      <c r="B2707">
        <v>48363</v>
      </c>
      <c r="C2707">
        <v>50</v>
      </c>
      <c r="D2707" t="str">
        <f t="shared" si="138"/>
        <v>05000US48363</v>
      </c>
      <c r="E2707" t="s">
        <v>2728</v>
      </c>
      <c r="F2707" t="str">
        <f t="shared" si="139"/>
        <v>Palo Pinto</v>
      </c>
      <c r="G2707" t="str">
        <f t="shared" si="140"/>
        <v>Texas</v>
      </c>
      <c r="H2707">
        <v>28111</v>
      </c>
      <c r="I2707">
        <v>28122</v>
      </c>
      <c r="J2707">
        <v>28071</v>
      </c>
      <c r="K2707">
        <v>28108</v>
      </c>
      <c r="L2707">
        <v>27846</v>
      </c>
      <c r="M2707">
        <v>27852</v>
      </c>
      <c r="N2707">
        <v>27978</v>
      </c>
      <c r="O2707">
        <v>27882</v>
      </c>
      <c r="P2707" s="2">
        <v>28053</v>
      </c>
      <c r="Q2707" s="10" t="s">
        <v>3261</v>
      </c>
    </row>
    <row r="2708" spans="1:19" x14ac:dyDescent="0.2">
      <c r="A2708" t="s">
        <v>7175</v>
      </c>
      <c r="B2708">
        <v>48365</v>
      </c>
      <c r="C2708">
        <v>50</v>
      </c>
      <c r="D2708" t="str">
        <f t="shared" si="138"/>
        <v>05000US48365</v>
      </c>
      <c r="E2708" t="s">
        <v>2729</v>
      </c>
      <c r="F2708" t="str">
        <f t="shared" si="139"/>
        <v>Panola</v>
      </c>
      <c r="G2708" t="str">
        <f t="shared" si="140"/>
        <v>Texas</v>
      </c>
      <c r="H2708">
        <v>23796</v>
      </c>
      <c r="I2708">
        <v>23796</v>
      </c>
      <c r="J2708">
        <v>23788</v>
      </c>
      <c r="K2708">
        <v>24043</v>
      </c>
      <c r="L2708">
        <v>24010</v>
      </c>
      <c r="M2708">
        <v>23829</v>
      </c>
      <c r="N2708">
        <v>23807</v>
      </c>
      <c r="O2708">
        <v>23717</v>
      </c>
      <c r="P2708" s="2">
        <v>23492</v>
      </c>
      <c r="Q2708" s="10" t="s">
        <v>3261</v>
      </c>
    </row>
    <row r="2709" spans="1:19" x14ac:dyDescent="0.2">
      <c r="A2709" t="s">
        <v>7176</v>
      </c>
      <c r="B2709">
        <v>48367</v>
      </c>
      <c r="C2709">
        <v>50</v>
      </c>
      <c r="D2709" t="str">
        <f t="shared" si="138"/>
        <v>05000US48367</v>
      </c>
      <c r="E2709" t="s">
        <v>2730</v>
      </c>
      <c r="F2709" t="str">
        <f t="shared" si="139"/>
        <v>Parker</v>
      </c>
      <c r="G2709" t="str">
        <f t="shared" si="140"/>
        <v>Texas</v>
      </c>
      <c r="H2709">
        <v>116927</v>
      </c>
      <c r="I2709">
        <v>116948</v>
      </c>
      <c r="J2709">
        <v>117353</v>
      </c>
      <c r="K2709">
        <v>118533</v>
      </c>
      <c r="L2709">
        <v>119778</v>
      </c>
      <c r="M2709">
        <v>120119</v>
      </c>
      <c r="N2709">
        <v>122584</v>
      </c>
      <c r="O2709">
        <v>126085</v>
      </c>
      <c r="P2709" s="2">
        <v>129441</v>
      </c>
      <c r="Q2709" s="10" t="s">
        <v>3257</v>
      </c>
    </row>
    <row r="2710" spans="1:19" x14ac:dyDescent="0.2">
      <c r="A2710" t="s">
        <v>7177</v>
      </c>
      <c r="B2710">
        <v>48369</v>
      </c>
      <c r="C2710">
        <v>50</v>
      </c>
      <c r="D2710" t="str">
        <f t="shared" si="138"/>
        <v>05000US48369</v>
      </c>
      <c r="E2710" t="s">
        <v>2731</v>
      </c>
      <c r="F2710" t="str">
        <f t="shared" si="139"/>
        <v>Parmer</v>
      </c>
      <c r="G2710" t="str">
        <f t="shared" si="140"/>
        <v>Texas</v>
      </c>
      <c r="H2710">
        <v>10269</v>
      </c>
      <c r="I2710">
        <v>10269</v>
      </c>
      <c r="J2710">
        <v>10274</v>
      </c>
      <c r="K2710">
        <v>10292</v>
      </c>
      <c r="L2710">
        <v>10159</v>
      </c>
      <c r="M2710">
        <v>9966</v>
      </c>
      <c r="N2710">
        <v>9918</v>
      </c>
      <c r="O2710">
        <v>9788</v>
      </c>
      <c r="P2710" s="2">
        <v>9776</v>
      </c>
      <c r="Q2710" s="1" t="s">
        <v>3287</v>
      </c>
    </row>
    <row r="2711" spans="1:19" x14ac:dyDescent="0.2">
      <c r="A2711" t="s">
        <v>7178</v>
      </c>
      <c r="B2711">
        <v>48371</v>
      </c>
      <c r="C2711">
        <v>50</v>
      </c>
      <c r="D2711" t="str">
        <f t="shared" si="138"/>
        <v>05000US48371</v>
      </c>
      <c r="E2711" t="s">
        <v>2732</v>
      </c>
      <c r="F2711" t="str">
        <f t="shared" si="139"/>
        <v>Pecos</v>
      </c>
      <c r="G2711" t="str">
        <f t="shared" si="140"/>
        <v>Texas</v>
      </c>
      <c r="H2711">
        <v>15507</v>
      </c>
      <c r="I2711">
        <v>15507</v>
      </c>
      <c r="J2711">
        <v>15531</v>
      </c>
      <c r="K2711">
        <v>15628</v>
      </c>
      <c r="L2711">
        <v>15570</v>
      </c>
      <c r="M2711">
        <v>15670</v>
      </c>
      <c r="N2711">
        <v>15862</v>
      </c>
      <c r="O2711">
        <v>16059</v>
      </c>
      <c r="P2711" s="2">
        <v>15970</v>
      </c>
      <c r="Q2711" s="10" t="s">
        <v>3259</v>
      </c>
    </row>
    <row r="2712" spans="1:19" x14ac:dyDescent="0.2">
      <c r="A2712" t="s">
        <v>7179</v>
      </c>
      <c r="B2712">
        <v>48373</v>
      </c>
      <c r="C2712">
        <v>50</v>
      </c>
      <c r="D2712" t="str">
        <f t="shared" si="138"/>
        <v>05000US48373</v>
      </c>
      <c r="E2712" t="s">
        <v>2733</v>
      </c>
      <c r="F2712" t="str">
        <f t="shared" si="139"/>
        <v>Polk</v>
      </c>
      <c r="G2712" t="str">
        <f t="shared" si="140"/>
        <v>Texas</v>
      </c>
      <c r="H2712">
        <v>45413</v>
      </c>
      <c r="I2712">
        <v>45414</v>
      </c>
      <c r="J2712">
        <v>45486</v>
      </c>
      <c r="K2712">
        <v>45708</v>
      </c>
      <c r="L2712">
        <v>45835</v>
      </c>
      <c r="M2712">
        <v>45953</v>
      </c>
      <c r="N2712">
        <v>46229</v>
      </c>
      <c r="O2712">
        <v>46984</v>
      </c>
      <c r="P2712" s="2">
        <v>47916</v>
      </c>
      <c r="Q2712" s="10" t="s">
        <v>3261</v>
      </c>
    </row>
    <row r="2713" spans="1:19" x14ac:dyDescent="0.2">
      <c r="A2713" t="s">
        <v>7180</v>
      </c>
      <c r="B2713">
        <v>48375</v>
      </c>
      <c r="C2713">
        <v>50</v>
      </c>
      <c r="D2713" t="str">
        <f t="shared" si="138"/>
        <v>05000US48375</v>
      </c>
      <c r="E2713" t="s">
        <v>2734</v>
      </c>
      <c r="F2713" t="str">
        <f t="shared" si="139"/>
        <v>Potter</v>
      </c>
      <c r="G2713" t="str">
        <f t="shared" si="140"/>
        <v>Texas</v>
      </c>
      <c r="H2713">
        <v>121073</v>
      </c>
      <c r="I2713">
        <v>121078</v>
      </c>
      <c r="J2713">
        <v>121415</v>
      </c>
      <c r="K2713">
        <v>122376</v>
      </c>
      <c r="L2713">
        <v>122792</v>
      </c>
      <c r="M2713">
        <v>122272</v>
      </c>
      <c r="N2713">
        <v>122146</v>
      </c>
      <c r="O2713">
        <v>121374</v>
      </c>
      <c r="P2713" s="2">
        <v>120832</v>
      </c>
      <c r="Q2713" s="1" t="s">
        <v>3287</v>
      </c>
    </row>
    <row r="2714" spans="1:19" x14ac:dyDescent="0.2">
      <c r="A2714" t="s">
        <v>7181</v>
      </c>
      <c r="B2714">
        <v>48377</v>
      </c>
      <c r="C2714">
        <v>50</v>
      </c>
      <c r="D2714" t="str">
        <f t="shared" si="138"/>
        <v>05000US48377</v>
      </c>
      <c r="E2714" t="s">
        <v>2735</v>
      </c>
      <c r="F2714" t="str">
        <f t="shared" si="139"/>
        <v>Presidio</v>
      </c>
      <c r="G2714" t="str">
        <f t="shared" si="140"/>
        <v>Texas</v>
      </c>
      <c r="H2714">
        <v>7818</v>
      </c>
      <c r="I2714">
        <v>7817</v>
      </c>
      <c r="J2714">
        <v>7876</v>
      </c>
      <c r="K2714">
        <v>7747</v>
      </c>
      <c r="L2714">
        <v>7557</v>
      </c>
      <c r="M2714">
        <v>7282</v>
      </c>
      <c r="N2714">
        <v>7040</v>
      </c>
      <c r="O2714">
        <v>6881</v>
      </c>
      <c r="P2714" s="2">
        <v>6958</v>
      </c>
      <c r="Q2714" s="10" t="s">
        <v>3259</v>
      </c>
    </row>
    <row r="2715" spans="1:19" x14ac:dyDescent="0.2">
      <c r="A2715" t="s">
        <v>7182</v>
      </c>
      <c r="B2715">
        <v>48379</v>
      </c>
      <c r="C2715">
        <v>50</v>
      </c>
      <c r="D2715" t="str">
        <f t="shared" si="138"/>
        <v>05000US48379</v>
      </c>
      <c r="E2715" t="s">
        <v>2736</v>
      </c>
      <c r="F2715" t="str">
        <f t="shared" si="139"/>
        <v>Rains</v>
      </c>
      <c r="G2715" t="str">
        <f t="shared" si="140"/>
        <v>Texas</v>
      </c>
      <c r="H2715">
        <v>10914</v>
      </c>
      <c r="I2715">
        <v>10914</v>
      </c>
      <c r="J2715">
        <v>10930</v>
      </c>
      <c r="K2715">
        <v>11022</v>
      </c>
      <c r="L2715">
        <v>10944</v>
      </c>
      <c r="M2715">
        <v>11027</v>
      </c>
      <c r="N2715">
        <v>11018</v>
      </c>
      <c r="O2715">
        <v>11134</v>
      </c>
      <c r="P2715" s="2">
        <v>11314</v>
      </c>
      <c r="Q2715" s="1" t="s">
        <v>3261</v>
      </c>
    </row>
    <row r="2716" spans="1:19" x14ac:dyDescent="0.2">
      <c r="A2716" t="s">
        <v>7183</v>
      </c>
      <c r="B2716">
        <v>48381</v>
      </c>
      <c r="C2716">
        <v>50</v>
      </c>
      <c r="D2716" t="str">
        <f t="shared" si="138"/>
        <v>05000US48381</v>
      </c>
      <c r="E2716" t="s">
        <v>2737</v>
      </c>
      <c r="F2716" t="str">
        <f t="shared" si="139"/>
        <v>Randall</v>
      </c>
      <c r="G2716" t="str">
        <f t="shared" si="140"/>
        <v>Texas</v>
      </c>
      <c r="H2716">
        <v>120725</v>
      </c>
      <c r="I2716">
        <v>120720</v>
      </c>
      <c r="J2716">
        <v>121193</v>
      </c>
      <c r="K2716">
        <v>123355</v>
      </c>
      <c r="L2716">
        <v>124894</v>
      </c>
      <c r="M2716">
        <v>126654</v>
      </c>
      <c r="N2716">
        <v>128684</v>
      </c>
      <c r="O2716">
        <v>130283</v>
      </c>
      <c r="P2716" s="2">
        <v>132501</v>
      </c>
      <c r="Q2716" s="1" t="s">
        <v>3287</v>
      </c>
    </row>
    <row r="2717" spans="1:19" x14ac:dyDescent="0.2">
      <c r="A2717" t="s">
        <v>7184</v>
      </c>
      <c r="B2717">
        <v>48383</v>
      </c>
      <c r="C2717">
        <v>50</v>
      </c>
      <c r="D2717" t="str">
        <f t="shared" si="138"/>
        <v>05000US48383</v>
      </c>
      <c r="E2717" t="s">
        <v>2738</v>
      </c>
      <c r="F2717" t="str">
        <f t="shared" si="139"/>
        <v>Reagan</v>
      </c>
      <c r="G2717" t="str">
        <f t="shared" si="140"/>
        <v>Texas</v>
      </c>
      <c r="H2717">
        <v>3367</v>
      </c>
      <c r="I2717">
        <v>3367</v>
      </c>
      <c r="J2717">
        <v>3348</v>
      </c>
      <c r="K2717">
        <v>3385</v>
      </c>
      <c r="L2717">
        <v>3464</v>
      </c>
      <c r="M2717">
        <v>3598</v>
      </c>
      <c r="N2717">
        <v>3726</v>
      </c>
      <c r="O2717">
        <v>3731</v>
      </c>
      <c r="P2717" s="2">
        <v>3608</v>
      </c>
      <c r="Q2717" s="10" t="s">
        <v>3259</v>
      </c>
    </row>
    <row r="2718" spans="1:19" x14ac:dyDescent="0.2">
      <c r="A2718" t="s">
        <v>7185</v>
      </c>
      <c r="B2718">
        <v>48385</v>
      </c>
      <c r="C2718">
        <v>50</v>
      </c>
      <c r="D2718" t="str">
        <f t="shared" si="138"/>
        <v>05000US48385</v>
      </c>
      <c r="E2718" t="s">
        <v>2739</v>
      </c>
      <c r="F2718" t="str">
        <f t="shared" si="139"/>
        <v>Real</v>
      </c>
      <c r="G2718" t="str">
        <f t="shared" si="140"/>
        <v>Texas</v>
      </c>
      <c r="H2718">
        <v>3309</v>
      </c>
      <c r="I2718">
        <v>3309</v>
      </c>
      <c r="J2718">
        <v>3319</v>
      </c>
      <c r="K2718">
        <v>3424</v>
      </c>
      <c r="L2718">
        <v>3370</v>
      </c>
      <c r="M2718">
        <v>3324</v>
      </c>
      <c r="N2718">
        <v>3355</v>
      </c>
      <c r="O2718">
        <v>3300</v>
      </c>
      <c r="P2718" s="2">
        <v>3389</v>
      </c>
      <c r="Q2718" s="10" t="s">
        <v>3259</v>
      </c>
    </row>
    <row r="2719" spans="1:19" x14ac:dyDescent="0.2">
      <c r="A2719" t="s">
        <v>7186</v>
      </c>
      <c r="B2719">
        <v>48387</v>
      </c>
      <c r="C2719">
        <v>50</v>
      </c>
      <c r="D2719" t="str">
        <f t="shared" si="138"/>
        <v>05000US48387</v>
      </c>
      <c r="E2719" t="s">
        <v>2740</v>
      </c>
      <c r="F2719" t="str">
        <f t="shared" si="139"/>
        <v>Red River</v>
      </c>
      <c r="G2719" t="str">
        <f t="shared" si="140"/>
        <v>Texas</v>
      </c>
      <c r="H2719">
        <v>12860</v>
      </c>
      <c r="I2719">
        <v>12864</v>
      </c>
      <c r="J2719">
        <v>12854</v>
      </c>
      <c r="K2719">
        <v>12703</v>
      </c>
      <c r="L2719">
        <v>12722</v>
      </c>
      <c r="M2719">
        <v>12500</v>
      </c>
      <c r="N2719">
        <v>12460</v>
      </c>
      <c r="O2719">
        <v>12385</v>
      </c>
      <c r="P2719" s="2">
        <v>12207</v>
      </c>
      <c r="Q2719" s="1" t="s">
        <v>3287</v>
      </c>
      <c r="S2719" s="2"/>
    </row>
    <row r="2720" spans="1:19" x14ac:dyDescent="0.2">
      <c r="A2720" t="s">
        <v>7187</v>
      </c>
      <c r="B2720">
        <v>48389</v>
      </c>
      <c r="C2720">
        <v>50</v>
      </c>
      <c r="D2720" t="str">
        <f t="shared" si="138"/>
        <v>05000US48389</v>
      </c>
      <c r="E2720" t="s">
        <v>2741</v>
      </c>
      <c r="F2720" t="str">
        <f t="shared" si="139"/>
        <v>Reeves</v>
      </c>
      <c r="G2720" t="str">
        <f t="shared" si="140"/>
        <v>Texas</v>
      </c>
      <c r="H2720">
        <v>13783</v>
      </c>
      <c r="I2720">
        <v>13783</v>
      </c>
      <c r="J2720">
        <v>13815</v>
      </c>
      <c r="K2720">
        <v>13777</v>
      </c>
      <c r="L2720">
        <v>13925</v>
      </c>
      <c r="M2720">
        <v>14126</v>
      </c>
      <c r="N2720">
        <v>14429</v>
      </c>
      <c r="O2720">
        <v>14789</v>
      </c>
      <c r="P2720" s="2">
        <v>14921</v>
      </c>
      <c r="Q2720" s="10" t="s">
        <v>3259</v>
      </c>
      <c r="S2720" s="2"/>
    </row>
    <row r="2721" spans="1:19" x14ac:dyDescent="0.2">
      <c r="A2721" t="s">
        <v>7188</v>
      </c>
      <c r="B2721">
        <v>48391</v>
      </c>
      <c r="C2721">
        <v>50</v>
      </c>
      <c r="D2721" t="str">
        <f t="shared" si="138"/>
        <v>05000US48391</v>
      </c>
      <c r="E2721" t="s">
        <v>2742</v>
      </c>
      <c r="F2721" t="str">
        <f t="shared" si="139"/>
        <v>Refugio</v>
      </c>
      <c r="G2721" t="str">
        <f t="shared" si="140"/>
        <v>Texas</v>
      </c>
      <c r="H2721">
        <v>7383</v>
      </c>
      <c r="I2721">
        <v>7383</v>
      </c>
      <c r="J2721">
        <v>7360</v>
      </c>
      <c r="K2721">
        <v>7318</v>
      </c>
      <c r="L2721">
        <v>7251</v>
      </c>
      <c r="M2721">
        <v>7280</v>
      </c>
      <c r="N2721">
        <v>7364</v>
      </c>
      <c r="O2721">
        <v>7359</v>
      </c>
      <c r="P2721" s="2">
        <v>7321</v>
      </c>
      <c r="Q2721" s="10" t="s">
        <v>3259</v>
      </c>
      <c r="S2721" s="2"/>
    </row>
    <row r="2722" spans="1:19" x14ac:dyDescent="0.2">
      <c r="A2722" t="s">
        <v>7189</v>
      </c>
      <c r="B2722">
        <v>48393</v>
      </c>
      <c r="C2722">
        <v>50</v>
      </c>
      <c r="D2722" t="str">
        <f t="shared" si="138"/>
        <v>05000US48393</v>
      </c>
      <c r="E2722" t="s">
        <v>2743</v>
      </c>
      <c r="F2722" t="str">
        <f t="shared" si="139"/>
        <v>Roberts</v>
      </c>
      <c r="G2722" t="str">
        <f t="shared" si="140"/>
        <v>Texas</v>
      </c>
      <c r="H2722">
        <v>929</v>
      </c>
      <c r="I2722">
        <v>929</v>
      </c>
      <c r="J2722">
        <v>924</v>
      </c>
      <c r="K2722">
        <v>933</v>
      </c>
      <c r="L2722">
        <v>950</v>
      </c>
      <c r="M2722">
        <v>922</v>
      </c>
      <c r="N2722">
        <v>921</v>
      </c>
      <c r="O2722">
        <v>918</v>
      </c>
      <c r="P2722" s="2">
        <v>916</v>
      </c>
      <c r="Q2722" s="1" t="s">
        <v>3287</v>
      </c>
      <c r="S2722" s="2"/>
    </row>
    <row r="2723" spans="1:19" x14ac:dyDescent="0.2">
      <c r="A2723" t="s">
        <v>7190</v>
      </c>
      <c r="B2723">
        <v>48395</v>
      </c>
      <c r="C2723">
        <v>50</v>
      </c>
      <c r="D2723" t="str">
        <f t="shared" si="138"/>
        <v>05000US48395</v>
      </c>
      <c r="E2723" t="s">
        <v>2744</v>
      </c>
      <c r="F2723" t="str">
        <f t="shared" si="139"/>
        <v>Robertson</v>
      </c>
      <c r="G2723" t="str">
        <f t="shared" si="140"/>
        <v>Texas</v>
      </c>
      <c r="H2723">
        <v>16622</v>
      </c>
      <c r="I2723">
        <v>16620</v>
      </c>
      <c r="J2723">
        <v>16569</v>
      </c>
      <c r="K2723">
        <v>16667</v>
      </c>
      <c r="L2723">
        <v>16449</v>
      </c>
      <c r="M2723">
        <v>16420</v>
      </c>
      <c r="N2723">
        <v>16415</v>
      </c>
      <c r="O2723">
        <v>16648</v>
      </c>
      <c r="P2723" s="2">
        <v>16751</v>
      </c>
      <c r="Q2723" s="10" t="s">
        <v>3261</v>
      </c>
    </row>
    <row r="2724" spans="1:19" x14ac:dyDescent="0.2">
      <c r="A2724" t="s">
        <v>7191</v>
      </c>
      <c r="B2724">
        <v>48397</v>
      </c>
      <c r="C2724">
        <v>50</v>
      </c>
      <c r="D2724" t="str">
        <f t="shared" si="138"/>
        <v>05000US48397</v>
      </c>
      <c r="E2724" t="s">
        <v>2745</v>
      </c>
      <c r="F2724" t="str">
        <f t="shared" si="139"/>
        <v>Rockwall</v>
      </c>
      <c r="G2724" t="str">
        <f t="shared" si="140"/>
        <v>Texas</v>
      </c>
      <c r="H2724">
        <v>78337</v>
      </c>
      <c r="I2724">
        <v>78326</v>
      </c>
      <c r="J2724">
        <v>78934</v>
      </c>
      <c r="K2724">
        <v>81086</v>
      </c>
      <c r="L2724">
        <v>82871</v>
      </c>
      <c r="M2724">
        <v>85033</v>
      </c>
      <c r="N2724">
        <v>87494</v>
      </c>
      <c r="O2724">
        <v>90672</v>
      </c>
      <c r="P2724" s="2">
        <v>93978</v>
      </c>
      <c r="Q2724" s="1" t="s">
        <v>3261</v>
      </c>
    </row>
    <row r="2725" spans="1:19" x14ac:dyDescent="0.2">
      <c r="A2725" t="s">
        <v>7192</v>
      </c>
      <c r="B2725">
        <v>48399</v>
      </c>
      <c r="C2725">
        <v>50</v>
      </c>
      <c r="D2725" t="str">
        <f t="shared" si="138"/>
        <v>05000US48399</v>
      </c>
      <c r="E2725" t="s">
        <v>2746</v>
      </c>
      <c r="F2725" t="str">
        <f t="shared" si="139"/>
        <v>Runnels</v>
      </c>
      <c r="G2725" t="str">
        <f t="shared" si="140"/>
        <v>Texas</v>
      </c>
      <c r="H2725">
        <v>10501</v>
      </c>
      <c r="I2725">
        <v>10501</v>
      </c>
      <c r="J2725">
        <v>10507</v>
      </c>
      <c r="K2725">
        <v>10564</v>
      </c>
      <c r="L2725">
        <v>10423</v>
      </c>
      <c r="M2725">
        <v>10278</v>
      </c>
      <c r="N2725">
        <v>10379</v>
      </c>
      <c r="O2725">
        <v>10528</v>
      </c>
      <c r="P2725" s="2">
        <v>10448</v>
      </c>
      <c r="Q2725" s="1" t="s">
        <v>3261</v>
      </c>
    </row>
    <row r="2726" spans="1:19" x14ac:dyDescent="0.2">
      <c r="A2726" t="s">
        <v>7193</v>
      </c>
      <c r="B2726">
        <v>48401</v>
      </c>
      <c r="C2726">
        <v>50</v>
      </c>
      <c r="D2726" t="str">
        <f t="shared" si="138"/>
        <v>05000US48401</v>
      </c>
      <c r="E2726" t="s">
        <v>2747</v>
      </c>
      <c r="F2726" t="str">
        <f t="shared" si="139"/>
        <v>Rusk</v>
      </c>
      <c r="G2726" t="str">
        <f t="shared" si="140"/>
        <v>Texas</v>
      </c>
      <c r="H2726">
        <v>53330</v>
      </c>
      <c r="I2726">
        <v>53304</v>
      </c>
      <c r="J2726">
        <v>53339</v>
      </c>
      <c r="K2726">
        <v>53694</v>
      </c>
      <c r="L2726">
        <v>53800</v>
      </c>
      <c r="M2726">
        <v>53349</v>
      </c>
      <c r="N2726">
        <v>53170</v>
      </c>
      <c r="O2726">
        <v>52934</v>
      </c>
      <c r="P2726" s="2">
        <v>52732</v>
      </c>
      <c r="Q2726" s="10" t="s">
        <v>3261</v>
      </c>
    </row>
    <row r="2727" spans="1:19" x14ac:dyDescent="0.2">
      <c r="A2727" t="s">
        <v>7194</v>
      </c>
      <c r="B2727">
        <v>48403</v>
      </c>
      <c r="C2727">
        <v>50</v>
      </c>
      <c r="D2727" t="str">
        <f t="shared" si="138"/>
        <v>05000US48403</v>
      </c>
      <c r="E2727" t="s">
        <v>2748</v>
      </c>
      <c r="F2727" t="str">
        <f t="shared" si="139"/>
        <v>Sabine</v>
      </c>
      <c r="G2727" t="str">
        <f t="shared" si="140"/>
        <v>Texas</v>
      </c>
      <c r="H2727">
        <v>10834</v>
      </c>
      <c r="I2727">
        <v>10835</v>
      </c>
      <c r="J2727">
        <v>10866</v>
      </c>
      <c r="K2727">
        <v>10685</v>
      </c>
      <c r="L2727">
        <v>10469</v>
      </c>
      <c r="M2727">
        <v>10352</v>
      </c>
      <c r="N2727">
        <v>10331</v>
      </c>
      <c r="O2727">
        <v>10378</v>
      </c>
      <c r="P2727" s="2">
        <v>10303</v>
      </c>
      <c r="Q2727" s="10" t="s">
        <v>3261</v>
      </c>
    </row>
    <row r="2728" spans="1:19" x14ac:dyDescent="0.2">
      <c r="A2728" t="s">
        <v>7195</v>
      </c>
      <c r="B2728">
        <v>48405</v>
      </c>
      <c r="C2728">
        <v>50</v>
      </c>
      <c r="D2728" t="str">
        <f t="shared" si="138"/>
        <v>05000US48405</v>
      </c>
      <c r="E2728" t="s">
        <v>2749</v>
      </c>
      <c r="F2728" t="str">
        <f t="shared" si="139"/>
        <v>San Augustine</v>
      </c>
      <c r="G2728" t="str">
        <f t="shared" si="140"/>
        <v>Texas</v>
      </c>
      <c r="H2728">
        <v>8865</v>
      </c>
      <c r="I2728">
        <v>8864</v>
      </c>
      <c r="J2728">
        <v>8845</v>
      </c>
      <c r="K2728">
        <v>8831</v>
      </c>
      <c r="L2728">
        <v>8830</v>
      </c>
      <c r="M2728">
        <v>8710</v>
      </c>
      <c r="N2728">
        <v>8534</v>
      </c>
      <c r="O2728">
        <v>8384</v>
      </c>
      <c r="P2728" s="2">
        <v>8320</v>
      </c>
      <c r="Q2728" s="10" t="s">
        <v>3261</v>
      </c>
    </row>
    <row r="2729" spans="1:19" x14ac:dyDescent="0.2">
      <c r="A2729" t="s">
        <v>7196</v>
      </c>
      <c r="B2729">
        <v>48407</v>
      </c>
      <c r="C2729">
        <v>50</v>
      </c>
      <c r="D2729" t="str">
        <f t="shared" si="138"/>
        <v>05000US48407</v>
      </c>
      <c r="E2729" t="s">
        <v>2750</v>
      </c>
      <c r="F2729" t="str">
        <f t="shared" si="139"/>
        <v>San Jacinto</v>
      </c>
      <c r="G2729" t="str">
        <f t="shared" si="140"/>
        <v>Texas</v>
      </c>
      <c r="H2729">
        <v>26384</v>
      </c>
      <c r="I2729">
        <v>26377</v>
      </c>
      <c r="J2729">
        <v>26446</v>
      </c>
      <c r="K2729">
        <v>26821</v>
      </c>
      <c r="L2729">
        <v>27003</v>
      </c>
      <c r="M2729">
        <v>26780</v>
      </c>
      <c r="N2729">
        <v>27058</v>
      </c>
      <c r="O2729">
        <v>27313</v>
      </c>
      <c r="P2729" s="2">
        <v>27707</v>
      </c>
      <c r="Q2729" s="10" t="s">
        <v>3261</v>
      </c>
    </row>
    <row r="2730" spans="1:19" x14ac:dyDescent="0.2">
      <c r="A2730" t="s">
        <v>7197</v>
      </c>
      <c r="B2730">
        <v>48409</v>
      </c>
      <c r="C2730">
        <v>50</v>
      </c>
      <c r="D2730" t="str">
        <f t="shared" si="138"/>
        <v>05000US48409</v>
      </c>
      <c r="E2730" t="s">
        <v>2751</v>
      </c>
      <c r="F2730" t="str">
        <f t="shared" si="139"/>
        <v>San Patricio</v>
      </c>
      <c r="G2730" t="str">
        <f t="shared" si="140"/>
        <v>Texas</v>
      </c>
      <c r="H2730">
        <v>64804</v>
      </c>
      <c r="I2730">
        <v>64807</v>
      </c>
      <c r="J2730">
        <v>64484</v>
      </c>
      <c r="K2730">
        <v>64466</v>
      </c>
      <c r="L2730">
        <v>65336</v>
      </c>
      <c r="M2730">
        <v>66274</v>
      </c>
      <c r="N2730">
        <v>66909</v>
      </c>
      <c r="O2730">
        <v>67356</v>
      </c>
      <c r="P2730" s="2">
        <v>67655</v>
      </c>
      <c r="Q2730" s="10" t="s">
        <v>3259</v>
      </c>
    </row>
    <row r="2731" spans="1:19" x14ac:dyDescent="0.2">
      <c r="A2731" t="s">
        <v>7198</v>
      </c>
      <c r="B2731">
        <v>48411</v>
      </c>
      <c r="C2731">
        <v>50</v>
      </c>
      <c r="D2731" t="str">
        <f t="shared" si="138"/>
        <v>05000US48411</v>
      </c>
      <c r="E2731" t="s">
        <v>2752</v>
      </c>
      <c r="F2731" t="str">
        <f t="shared" si="139"/>
        <v>San Saba</v>
      </c>
      <c r="G2731" t="str">
        <f t="shared" si="140"/>
        <v>Texas</v>
      </c>
      <c r="H2731">
        <v>6131</v>
      </c>
      <c r="I2731">
        <v>6131</v>
      </c>
      <c r="J2731">
        <v>6133</v>
      </c>
      <c r="K2731">
        <v>6042</v>
      </c>
      <c r="L2731">
        <v>5983</v>
      </c>
      <c r="M2731">
        <v>5708</v>
      </c>
      <c r="N2731">
        <v>5828</v>
      </c>
      <c r="O2731">
        <v>5944</v>
      </c>
      <c r="P2731" s="2">
        <v>5944</v>
      </c>
      <c r="Q2731" s="10" t="s">
        <v>3261</v>
      </c>
    </row>
    <row r="2732" spans="1:19" x14ac:dyDescent="0.2">
      <c r="A2732" t="s">
        <v>7199</v>
      </c>
      <c r="B2732">
        <v>48413</v>
      </c>
      <c r="C2732">
        <v>50</v>
      </c>
      <c r="D2732" t="str">
        <f t="shared" si="138"/>
        <v>05000US48413</v>
      </c>
      <c r="E2732" t="s">
        <v>2753</v>
      </c>
      <c r="F2732" t="str">
        <f t="shared" si="139"/>
        <v>Schleicher</v>
      </c>
      <c r="G2732" t="str">
        <f t="shared" si="140"/>
        <v>Texas</v>
      </c>
      <c r="H2732">
        <v>3461</v>
      </c>
      <c r="I2732">
        <v>3461</v>
      </c>
      <c r="J2732">
        <v>3499</v>
      </c>
      <c r="K2732">
        <v>3304</v>
      </c>
      <c r="L2732">
        <v>3255</v>
      </c>
      <c r="M2732">
        <v>3193</v>
      </c>
      <c r="N2732">
        <v>3156</v>
      </c>
      <c r="O2732">
        <v>3196</v>
      </c>
      <c r="P2732" s="2">
        <v>3056</v>
      </c>
      <c r="Q2732" s="10" t="s">
        <v>3259</v>
      </c>
    </row>
    <row r="2733" spans="1:19" x14ac:dyDescent="0.2">
      <c r="A2733" t="s">
        <v>7200</v>
      </c>
      <c r="B2733">
        <v>48415</v>
      </c>
      <c r="C2733">
        <v>50</v>
      </c>
      <c r="D2733" t="str">
        <f t="shared" si="138"/>
        <v>05000US48415</v>
      </c>
      <c r="E2733" t="s">
        <v>2754</v>
      </c>
      <c r="F2733" t="str">
        <f t="shared" si="139"/>
        <v>Scurry</v>
      </c>
      <c r="G2733" t="str">
        <f t="shared" si="140"/>
        <v>Texas</v>
      </c>
      <c r="H2733">
        <v>16921</v>
      </c>
      <c r="I2733">
        <v>16921</v>
      </c>
      <c r="J2733">
        <v>16940</v>
      </c>
      <c r="K2733">
        <v>16862</v>
      </c>
      <c r="L2733">
        <v>17083</v>
      </c>
      <c r="M2733">
        <v>17230</v>
      </c>
      <c r="N2733">
        <v>17357</v>
      </c>
      <c r="O2733">
        <v>17566</v>
      </c>
      <c r="P2733" s="2">
        <v>17333</v>
      </c>
      <c r="Q2733" s="1" t="s">
        <v>3261</v>
      </c>
    </row>
    <row r="2734" spans="1:19" x14ac:dyDescent="0.2">
      <c r="A2734" t="s">
        <v>7201</v>
      </c>
      <c r="B2734">
        <v>48417</v>
      </c>
      <c r="C2734">
        <v>50</v>
      </c>
      <c r="D2734" t="str">
        <f t="shared" si="138"/>
        <v>05000US48417</v>
      </c>
      <c r="E2734" t="s">
        <v>2755</v>
      </c>
      <c r="F2734" t="str">
        <f t="shared" si="139"/>
        <v>Shackelford</v>
      </c>
      <c r="G2734" t="str">
        <f t="shared" si="140"/>
        <v>Texas</v>
      </c>
      <c r="H2734">
        <v>3378</v>
      </c>
      <c r="I2734">
        <v>3378</v>
      </c>
      <c r="J2734">
        <v>3369</v>
      </c>
      <c r="K2734">
        <v>3320</v>
      </c>
      <c r="L2734">
        <v>3344</v>
      </c>
      <c r="M2734">
        <v>3349</v>
      </c>
      <c r="N2734">
        <v>3290</v>
      </c>
      <c r="O2734">
        <v>3316</v>
      </c>
      <c r="P2734" s="2">
        <v>3315</v>
      </c>
      <c r="Q2734" s="10" t="s">
        <v>3261</v>
      </c>
    </row>
    <row r="2735" spans="1:19" x14ac:dyDescent="0.2">
      <c r="A2735" t="s">
        <v>7202</v>
      </c>
      <c r="B2735">
        <v>48419</v>
      </c>
      <c r="C2735">
        <v>50</v>
      </c>
      <c r="D2735" t="str">
        <f t="shared" si="138"/>
        <v>05000US48419</v>
      </c>
      <c r="E2735" t="s">
        <v>2756</v>
      </c>
      <c r="F2735" t="str">
        <f t="shared" si="139"/>
        <v>Shelby</v>
      </c>
      <c r="G2735" t="str">
        <f t="shared" si="140"/>
        <v>Texas</v>
      </c>
      <c r="H2735">
        <v>25448</v>
      </c>
      <c r="I2735">
        <v>25448</v>
      </c>
      <c r="J2735">
        <v>25435</v>
      </c>
      <c r="K2735">
        <v>25718</v>
      </c>
      <c r="L2735">
        <v>26024</v>
      </c>
      <c r="M2735">
        <v>25906</v>
      </c>
      <c r="N2735">
        <v>25594</v>
      </c>
      <c r="O2735">
        <v>25421</v>
      </c>
      <c r="P2735" s="2">
        <v>25579</v>
      </c>
      <c r="Q2735" s="10" t="s">
        <v>3261</v>
      </c>
    </row>
    <row r="2736" spans="1:19" x14ac:dyDescent="0.2">
      <c r="A2736" t="s">
        <v>7203</v>
      </c>
      <c r="B2736">
        <v>48421</v>
      </c>
      <c r="C2736">
        <v>50</v>
      </c>
      <c r="D2736" t="str">
        <f t="shared" si="138"/>
        <v>05000US48421</v>
      </c>
      <c r="E2736" t="s">
        <v>2757</v>
      </c>
      <c r="F2736" t="str">
        <f t="shared" si="139"/>
        <v>Sherman</v>
      </c>
      <c r="G2736" t="str">
        <f t="shared" si="140"/>
        <v>Texas</v>
      </c>
      <c r="H2736">
        <v>3034</v>
      </c>
      <c r="I2736">
        <v>3034</v>
      </c>
      <c r="J2736">
        <v>3028</v>
      </c>
      <c r="K2736">
        <v>3029</v>
      </c>
      <c r="L2736">
        <v>3061</v>
      </c>
      <c r="M2736">
        <v>3081</v>
      </c>
      <c r="N2736">
        <v>3073</v>
      </c>
      <c r="O2736">
        <v>3062</v>
      </c>
      <c r="P2736" s="2">
        <v>3068</v>
      </c>
      <c r="Q2736" s="1" t="s">
        <v>3287</v>
      </c>
    </row>
    <row r="2737" spans="1:19" x14ac:dyDescent="0.2">
      <c r="A2737" t="s">
        <v>7204</v>
      </c>
      <c r="B2737">
        <v>48423</v>
      </c>
      <c r="C2737">
        <v>50</v>
      </c>
      <c r="D2737" t="str">
        <f t="shared" si="138"/>
        <v>05000US48423</v>
      </c>
      <c r="E2737" t="s">
        <v>2758</v>
      </c>
      <c r="F2737" t="str">
        <f t="shared" si="139"/>
        <v>Smith</v>
      </c>
      <c r="G2737" t="str">
        <f t="shared" si="140"/>
        <v>Texas</v>
      </c>
      <c r="H2737">
        <v>209714</v>
      </c>
      <c r="I2737">
        <v>209721</v>
      </c>
      <c r="J2737">
        <v>210465</v>
      </c>
      <c r="K2737">
        <v>212691</v>
      </c>
      <c r="L2737">
        <v>214774</v>
      </c>
      <c r="M2737">
        <v>216515</v>
      </c>
      <c r="N2737">
        <v>219669</v>
      </c>
      <c r="O2737">
        <v>222478</v>
      </c>
      <c r="P2737" s="2">
        <v>225290</v>
      </c>
      <c r="Q2737" s="10" t="s">
        <v>3261</v>
      </c>
    </row>
    <row r="2738" spans="1:19" x14ac:dyDescent="0.2">
      <c r="A2738" t="s">
        <v>7205</v>
      </c>
      <c r="B2738">
        <v>48425</v>
      </c>
      <c r="C2738">
        <v>50</v>
      </c>
      <c r="D2738" t="str">
        <f t="shared" si="138"/>
        <v>05000US48425</v>
      </c>
      <c r="E2738" t="s">
        <v>2759</v>
      </c>
      <c r="F2738" t="str">
        <f t="shared" si="139"/>
        <v>Somervell</v>
      </c>
      <c r="G2738" t="str">
        <f t="shared" si="140"/>
        <v>Texas</v>
      </c>
      <c r="H2738">
        <v>8490</v>
      </c>
      <c r="I2738">
        <v>8491</v>
      </c>
      <c r="J2738">
        <v>8500</v>
      </c>
      <c r="K2738">
        <v>8452</v>
      </c>
      <c r="L2738">
        <v>8591</v>
      </c>
      <c r="M2738">
        <v>8614</v>
      </c>
      <c r="N2738">
        <v>8657</v>
      </c>
      <c r="O2738">
        <v>8729</v>
      </c>
      <c r="P2738" s="2">
        <v>8775</v>
      </c>
      <c r="Q2738" s="10" t="s">
        <v>3261</v>
      </c>
    </row>
    <row r="2739" spans="1:19" x14ac:dyDescent="0.2">
      <c r="A2739" t="s">
        <v>7206</v>
      </c>
      <c r="B2739">
        <v>48427</v>
      </c>
      <c r="C2739">
        <v>50</v>
      </c>
      <c r="D2739" t="str">
        <f t="shared" si="138"/>
        <v>05000US48427</v>
      </c>
      <c r="E2739" t="s">
        <v>2760</v>
      </c>
      <c r="F2739" t="str">
        <f t="shared" si="139"/>
        <v>Starr</v>
      </c>
      <c r="G2739" t="str">
        <f t="shared" si="140"/>
        <v>Texas</v>
      </c>
      <c r="H2739">
        <v>60968</v>
      </c>
      <c r="I2739">
        <v>60968</v>
      </c>
      <c r="J2739">
        <v>61170</v>
      </c>
      <c r="K2739">
        <v>61680</v>
      </c>
      <c r="L2739">
        <v>61883</v>
      </c>
      <c r="M2739">
        <v>62375</v>
      </c>
      <c r="N2739">
        <v>63036</v>
      </c>
      <c r="O2739">
        <v>63625</v>
      </c>
      <c r="P2739" s="2">
        <v>64122</v>
      </c>
      <c r="Q2739" s="10" t="s">
        <v>3259</v>
      </c>
    </row>
    <row r="2740" spans="1:19" x14ac:dyDescent="0.2">
      <c r="A2740" t="s">
        <v>7207</v>
      </c>
      <c r="B2740">
        <v>48429</v>
      </c>
      <c r="C2740">
        <v>50</v>
      </c>
      <c r="D2740" t="str">
        <f t="shared" si="138"/>
        <v>05000US48429</v>
      </c>
      <c r="E2740" t="s">
        <v>2761</v>
      </c>
      <c r="F2740" t="str">
        <f t="shared" si="139"/>
        <v>Stephens</v>
      </c>
      <c r="G2740" t="str">
        <f t="shared" si="140"/>
        <v>Texas</v>
      </c>
      <c r="H2740">
        <v>9630</v>
      </c>
      <c r="I2740">
        <v>9630</v>
      </c>
      <c r="J2740">
        <v>9606</v>
      </c>
      <c r="K2740">
        <v>9534</v>
      </c>
      <c r="L2740">
        <v>9475</v>
      </c>
      <c r="M2740">
        <v>9832</v>
      </c>
      <c r="N2740">
        <v>9818</v>
      </c>
      <c r="O2740">
        <v>9904</v>
      </c>
      <c r="P2740" s="2">
        <v>9906</v>
      </c>
      <c r="Q2740" s="10" t="s">
        <v>3261</v>
      </c>
    </row>
    <row r="2741" spans="1:19" x14ac:dyDescent="0.2">
      <c r="A2741" t="s">
        <v>7208</v>
      </c>
      <c r="B2741">
        <v>48431</v>
      </c>
      <c r="C2741">
        <v>50</v>
      </c>
      <c r="D2741" t="str">
        <f t="shared" si="138"/>
        <v>05000US48431</v>
      </c>
      <c r="E2741" t="s">
        <v>2762</v>
      </c>
      <c r="F2741" t="str">
        <f t="shared" si="139"/>
        <v>Sterling</v>
      </c>
      <c r="G2741" t="str">
        <f t="shared" si="140"/>
        <v>Texas</v>
      </c>
      <c r="H2741">
        <v>1143</v>
      </c>
      <c r="I2741">
        <v>1143</v>
      </c>
      <c r="J2741">
        <v>1138</v>
      </c>
      <c r="K2741">
        <v>1170</v>
      </c>
      <c r="L2741">
        <v>1191</v>
      </c>
      <c r="M2741">
        <v>1237</v>
      </c>
      <c r="N2741">
        <v>1358</v>
      </c>
      <c r="O2741">
        <v>1359</v>
      </c>
      <c r="P2741" s="2">
        <v>1367</v>
      </c>
      <c r="Q2741" s="1" t="s">
        <v>3261</v>
      </c>
    </row>
    <row r="2742" spans="1:19" x14ac:dyDescent="0.2">
      <c r="A2742" t="s">
        <v>7209</v>
      </c>
      <c r="B2742">
        <v>48433</v>
      </c>
      <c r="C2742">
        <v>50</v>
      </c>
      <c r="D2742" t="str">
        <f t="shared" si="138"/>
        <v>05000US48433</v>
      </c>
      <c r="E2742" t="s">
        <v>2763</v>
      </c>
      <c r="F2742" t="str">
        <f t="shared" si="139"/>
        <v>Stonewall</v>
      </c>
      <c r="G2742" t="str">
        <f t="shared" si="140"/>
        <v>Texas</v>
      </c>
      <c r="H2742">
        <v>1490</v>
      </c>
      <c r="I2742">
        <v>1490</v>
      </c>
      <c r="J2742">
        <v>1495</v>
      </c>
      <c r="K2742">
        <v>1478</v>
      </c>
      <c r="L2742">
        <v>1467</v>
      </c>
      <c r="M2742">
        <v>1429</v>
      </c>
      <c r="N2742">
        <v>1400</v>
      </c>
      <c r="O2742">
        <v>1412</v>
      </c>
      <c r="P2742" s="2">
        <v>1426</v>
      </c>
      <c r="Q2742" s="1" t="s">
        <v>3261</v>
      </c>
    </row>
    <row r="2743" spans="1:19" x14ac:dyDescent="0.2">
      <c r="A2743" t="s">
        <v>7210</v>
      </c>
      <c r="B2743">
        <v>48435</v>
      </c>
      <c r="C2743">
        <v>50</v>
      </c>
      <c r="D2743" t="str">
        <f t="shared" si="138"/>
        <v>05000US48435</v>
      </c>
      <c r="E2743" t="s">
        <v>2764</v>
      </c>
      <c r="F2743" t="str">
        <f t="shared" si="139"/>
        <v>Sutton</v>
      </c>
      <c r="G2743" t="str">
        <f t="shared" si="140"/>
        <v>Texas</v>
      </c>
      <c r="H2743">
        <v>4128</v>
      </c>
      <c r="I2743">
        <v>4128</v>
      </c>
      <c r="J2743">
        <v>4059</v>
      </c>
      <c r="K2743">
        <v>4014</v>
      </c>
      <c r="L2743">
        <v>3932</v>
      </c>
      <c r="M2743">
        <v>4003</v>
      </c>
      <c r="N2743">
        <v>3973</v>
      </c>
      <c r="O2743">
        <v>3904</v>
      </c>
      <c r="P2743" s="2">
        <v>3869</v>
      </c>
      <c r="Q2743" s="10" t="s">
        <v>3259</v>
      </c>
    </row>
    <row r="2744" spans="1:19" x14ac:dyDescent="0.2">
      <c r="A2744" t="s">
        <v>7211</v>
      </c>
      <c r="B2744">
        <v>48437</v>
      </c>
      <c r="C2744">
        <v>50</v>
      </c>
      <c r="D2744" t="str">
        <f t="shared" si="138"/>
        <v>05000US48437</v>
      </c>
      <c r="E2744" t="s">
        <v>2765</v>
      </c>
      <c r="F2744" t="str">
        <f t="shared" si="139"/>
        <v>Swisher</v>
      </c>
      <c r="G2744" t="str">
        <f t="shared" si="140"/>
        <v>Texas</v>
      </c>
      <c r="H2744">
        <v>7854</v>
      </c>
      <c r="I2744">
        <v>7854</v>
      </c>
      <c r="J2744">
        <v>7891</v>
      </c>
      <c r="K2744">
        <v>7832</v>
      </c>
      <c r="L2744">
        <v>7878</v>
      </c>
      <c r="M2744">
        <v>7750</v>
      </c>
      <c r="N2744">
        <v>7586</v>
      </c>
      <c r="O2744">
        <v>7513</v>
      </c>
      <c r="P2744" s="2">
        <v>7466</v>
      </c>
      <c r="Q2744" s="1" t="s">
        <v>3287</v>
      </c>
      <c r="S2744" s="2"/>
    </row>
    <row r="2745" spans="1:19" x14ac:dyDescent="0.2">
      <c r="A2745" t="s">
        <v>7212</v>
      </c>
      <c r="B2745">
        <v>48439</v>
      </c>
      <c r="C2745">
        <v>50</v>
      </c>
      <c r="D2745" t="str">
        <f t="shared" si="138"/>
        <v>05000US48439</v>
      </c>
      <c r="E2745" t="s">
        <v>2766</v>
      </c>
      <c r="F2745" t="str">
        <f t="shared" si="139"/>
        <v>Tarrant</v>
      </c>
      <c r="G2745" t="str">
        <f t="shared" si="140"/>
        <v>Texas</v>
      </c>
      <c r="H2745">
        <v>1809034</v>
      </c>
      <c r="I2745">
        <v>1810614</v>
      </c>
      <c r="J2745">
        <v>1817687</v>
      </c>
      <c r="K2745">
        <v>1848347</v>
      </c>
      <c r="L2745">
        <v>1882352</v>
      </c>
      <c r="M2745">
        <v>1912501</v>
      </c>
      <c r="N2745">
        <v>1944512</v>
      </c>
      <c r="O2745">
        <v>1981410</v>
      </c>
      <c r="P2745" s="2">
        <v>2016872</v>
      </c>
      <c r="Q2745" s="10" t="s">
        <v>3257</v>
      </c>
      <c r="S2745" s="2"/>
    </row>
    <row r="2746" spans="1:19" x14ac:dyDescent="0.2">
      <c r="A2746" t="s">
        <v>7213</v>
      </c>
      <c r="B2746">
        <v>48441</v>
      </c>
      <c r="C2746">
        <v>50</v>
      </c>
      <c r="D2746" t="str">
        <f t="shared" si="138"/>
        <v>05000US48441</v>
      </c>
      <c r="E2746" t="s">
        <v>2767</v>
      </c>
      <c r="F2746" t="str">
        <f t="shared" si="139"/>
        <v>Taylor</v>
      </c>
      <c r="G2746" t="str">
        <f t="shared" si="140"/>
        <v>Texas</v>
      </c>
      <c r="H2746">
        <v>131506</v>
      </c>
      <c r="I2746">
        <v>131510</v>
      </c>
      <c r="J2746">
        <v>131861</v>
      </c>
      <c r="K2746">
        <v>132879</v>
      </c>
      <c r="L2746">
        <v>134151</v>
      </c>
      <c r="M2746">
        <v>134067</v>
      </c>
      <c r="N2746">
        <v>135090</v>
      </c>
      <c r="O2746">
        <v>136325</v>
      </c>
      <c r="P2746" s="2">
        <v>136535</v>
      </c>
      <c r="Q2746" s="10" t="s">
        <v>3261</v>
      </c>
      <c r="S2746" s="2"/>
    </row>
    <row r="2747" spans="1:19" x14ac:dyDescent="0.2">
      <c r="A2747" t="s">
        <v>7214</v>
      </c>
      <c r="B2747">
        <v>48443</v>
      </c>
      <c r="C2747">
        <v>50</v>
      </c>
      <c r="D2747" t="str">
        <f t="shared" si="138"/>
        <v>05000US48443</v>
      </c>
      <c r="E2747" t="s">
        <v>2768</v>
      </c>
      <c r="F2747" t="str">
        <f t="shared" si="139"/>
        <v>Terrell</v>
      </c>
      <c r="G2747" t="str">
        <f t="shared" si="140"/>
        <v>Texas</v>
      </c>
      <c r="H2747">
        <v>984</v>
      </c>
      <c r="I2747">
        <v>984</v>
      </c>
      <c r="J2747">
        <v>1009</v>
      </c>
      <c r="K2747">
        <v>952</v>
      </c>
      <c r="L2747">
        <v>917</v>
      </c>
      <c r="M2747">
        <v>888</v>
      </c>
      <c r="N2747">
        <v>905</v>
      </c>
      <c r="O2747">
        <v>855</v>
      </c>
      <c r="P2747" s="2">
        <v>812</v>
      </c>
      <c r="Q2747" s="10" t="s">
        <v>3259</v>
      </c>
      <c r="S2747" s="2"/>
    </row>
    <row r="2748" spans="1:19" x14ac:dyDescent="0.2">
      <c r="A2748" t="s">
        <v>7215</v>
      </c>
      <c r="B2748">
        <v>48445</v>
      </c>
      <c r="C2748">
        <v>50</v>
      </c>
      <c r="D2748" t="str">
        <f t="shared" si="138"/>
        <v>05000US48445</v>
      </c>
      <c r="E2748" t="s">
        <v>2769</v>
      </c>
      <c r="F2748" t="str">
        <f t="shared" si="139"/>
        <v>Terry</v>
      </c>
      <c r="G2748" t="str">
        <f t="shared" si="140"/>
        <v>Texas</v>
      </c>
      <c r="H2748">
        <v>12651</v>
      </c>
      <c r="I2748">
        <v>12651</v>
      </c>
      <c r="J2748">
        <v>12664</v>
      </c>
      <c r="K2748">
        <v>12649</v>
      </c>
      <c r="L2748">
        <v>12604</v>
      </c>
      <c r="M2748">
        <v>12687</v>
      </c>
      <c r="N2748">
        <v>12774</v>
      </c>
      <c r="O2748">
        <v>12755</v>
      </c>
      <c r="P2748" s="2">
        <v>12799</v>
      </c>
      <c r="Q2748" s="1" t="s">
        <v>3261</v>
      </c>
    </row>
    <row r="2749" spans="1:19" x14ac:dyDescent="0.2">
      <c r="A2749" t="s">
        <v>7216</v>
      </c>
      <c r="B2749">
        <v>48447</v>
      </c>
      <c r="C2749">
        <v>50</v>
      </c>
      <c r="D2749" t="str">
        <f t="shared" si="138"/>
        <v>05000US48447</v>
      </c>
      <c r="E2749" t="s">
        <v>2770</v>
      </c>
      <c r="F2749" t="str">
        <f t="shared" si="139"/>
        <v>Throckmorton</v>
      </c>
      <c r="G2749" t="str">
        <f t="shared" si="140"/>
        <v>Texas</v>
      </c>
      <c r="H2749">
        <v>1641</v>
      </c>
      <c r="I2749">
        <v>1641</v>
      </c>
      <c r="J2749">
        <v>1632</v>
      </c>
      <c r="K2749">
        <v>1639</v>
      </c>
      <c r="L2749">
        <v>1604</v>
      </c>
      <c r="M2749">
        <v>1605</v>
      </c>
      <c r="N2749">
        <v>1610</v>
      </c>
      <c r="O2749">
        <v>1560</v>
      </c>
      <c r="P2749" s="2">
        <v>1533</v>
      </c>
      <c r="Q2749" s="10" t="s">
        <v>3261</v>
      </c>
    </row>
    <row r="2750" spans="1:19" x14ac:dyDescent="0.2">
      <c r="A2750" t="s">
        <v>7217</v>
      </c>
      <c r="B2750">
        <v>48449</v>
      </c>
      <c r="C2750">
        <v>50</v>
      </c>
      <c r="D2750" t="str">
        <f t="shared" si="138"/>
        <v>05000US48449</v>
      </c>
      <c r="E2750" t="s">
        <v>2771</v>
      </c>
      <c r="F2750" t="str">
        <f t="shared" si="139"/>
        <v>Titus</v>
      </c>
      <c r="G2750" t="str">
        <f t="shared" si="140"/>
        <v>Texas</v>
      </c>
      <c r="H2750">
        <v>32334</v>
      </c>
      <c r="I2750">
        <v>32334</v>
      </c>
      <c r="J2750">
        <v>32400</v>
      </c>
      <c r="K2750">
        <v>32420</v>
      </c>
      <c r="L2750">
        <v>32654</v>
      </c>
      <c r="M2750">
        <v>32602</v>
      </c>
      <c r="N2750">
        <v>32421</v>
      </c>
      <c r="O2750">
        <v>32689</v>
      </c>
      <c r="P2750" s="2">
        <v>32592</v>
      </c>
      <c r="Q2750" s="1" t="s">
        <v>3287</v>
      </c>
    </row>
    <row r="2751" spans="1:19" x14ac:dyDescent="0.2">
      <c r="A2751" t="s">
        <v>7218</v>
      </c>
      <c r="B2751">
        <v>48451</v>
      </c>
      <c r="C2751">
        <v>50</v>
      </c>
      <c r="D2751" t="str">
        <f t="shared" si="138"/>
        <v>05000US48451</v>
      </c>
      <c r="E2751" t="s">
        <v>2772</v>
      </c>
      <c r="F2751" t="str">
        <f t="shared" si="139"/>
        <v>Tom Green</v>
      </c>
      <c r="G2751" t="str">
        <f t="shared" si="140"/>
        <v>Texas</v>
      </c>
      <c r="H2751">
        <v>110224</v>
      </c>
      <c r="I2751">
        <v>110224</v>
      </c>
      <c r="J2751">
        <v>110670</v>
      </c>
      <c r="K2751">
        <v>111778</v>
      </c>
      <c r="L2751">
        <v>113420</v>
      </c>
      <c r="M2751">
        <v>114865</v>
      </c>
      <c r="N2751">
        <v>116706</v>
      </c>
      <c r="O2751">
        <v>117942</v>
      </c>
      <c r="P2751" s="2">
        <v>118386</v>
      </c>
      <c r="Q2751" s="10" t="s">
        <v>3259</v>
      </c>
    </row>
    <row r="2752" spans="1:19" x14ac:dyDescent="0.2">
      <c r="A2752" t="s">
        <v>7219</v>
      </c>
      <c r="B2752">
        <v>48453</v>
      </c>
      <c r="C2752">
        <v>50</v>
      </c>
      <c r="D2752" t="str">
        <f t="shared" si="138"/>
        <v>05000US48453</v>
      </c>
      <c r="E2752" t="s">
        <v>2773</v>
      </c>
      <c r="F2752" t="str">
        <f t="shared" si="139"/>
        <v>Travis</v>
      </c>
      <c r="G2752" t="str">
        <f t="shared" si="140"/>
        <v>Texas</v>
      </c>
      <c r="H2752">
        <v>1024266</v>
      </c>
      <c r="I2752">
        <v>1024478</v>
      </c>
      <c r="J2752">
        <v>1030569</v>
      </c>
      <c r="K2752">
        <v>1061858</v>
      </c>
      <c r="L2752">
        <v>1096122</v>
      </c>
      <c r="M2752">
        <v>1120948</v>
      </c>
      <c r="N2752">
        <v>1149668</v>
      </c>
      <c r="O2752">
        <v>1174818</v>
      </c>
      <c r="P2752" s="2">
        <v>1199323</v>
      </c>
      <c r="Q2752" s="10" t="s">
        <v>3261</v>
      </c>
    </row>
    <row r="2753" spans="1:17" x14ac:dyDescent="0.2">
      <c r="A2753" t="s">
        <v>7220</v>
      </c>
      <c r="B2753">
        <v>48455</v>
      </c>
      <c r="C2753">
        <v>50</v>
      </c>
      <c r="D2753" t="str">
        <f t="shared" si="138"/>
        <v>05000US48455</v>
      </c>
      <c r="E2753" t="s">
        <v>2774</v>
      </c>
      <c r="F2753" t="str">
        <f t="shared" si="139"/>
        <v>Trinity</v>
      </c>
      <c r="G2753" t="str">
        <f t="shared" si="140"/>
        <v>Texas</v>
      </c>
      <c r="H2753">
        <v>14585</v>
      </c>
      <c r="I2753">
        <v>14675</v>
      </c>
      <c r="J2753">
        <v>14710</v>
      </c>
      <c r="K2753">
        <v>14660</v>
      </c>
      <c r="L2753">
        <v>14313</v>
      </c>
      <c r="M2753">
        <v>14395</v>
      </c>
      <c r="N2753">
        <v>14231</v>
      </c>
      <c r="O2753">
        <v>14421</v>
      </c>
      <c r="P2753" s="2">
        <v>14442</v>
      </c>
      <c r="Q2753" s="10" t="s">
        <v>3261</v>
      </c>
    </row>
    <row r="2754" spans="1:17" x14ac:dyDescent="0.2">
      <c r="A2754" t="s">
        <v>7221</v>
      </c>
      <c r="B2754">
        <v>48457</v>
      </c>
      <c r="C2754">
        <v>50</v>
      </c>
      <c r="D2754" t="str">
        <f t="shared" si="138"/>
        <v>05000US48457</v>
      </c>
      <c r="E2754" t="s">
        <v>2775</v>
      </c>
      <c r="F2754" t="str">
        <f t="shared" si="139"/>
        <v>Tyler</v>
      </c>
      <c r="G2754" t="str">
        <f t="shared" si="140"/>
        <v>Texas</v>
      </c>
      <c r="H2754">
        <v>21766</v>
      </c>
      <c r="I2754">
        <v>21762</v>
      </c>
      <c r="J2754">
        <v>21747</v>
      </c>
      <c r="K2754">
        <v>21652</v>
      </c>
      <c r="L2754">
        <v>21444</v>
      </c>
      <c r="M2754">
        <v>21451</v>
      </c>
      <c r="N2754">
        <v>21365</v>
      </c>
      <c r="O2754">
        <v>21274</v>
      </c>
      <c r="P2754" s="2">
        <v>21320</v>
      </c>
      <c r="Q2754" s="1" t="s">
        <v>3261</v>
      </c>
    </row>
    <row r="2755" spans="1:17" x14ac:dyDescent="0.2">
      <c r="A2755" t="s">
        <v>7222</v>
      </c>
      <c r="B2755">
        <v>48459</v>
      </c>
      <c r="C2755">
        <v>50</v>
      </c>
      <c r="D2755" t="str">
        <f t="shared" ref="D2755:D2818" si="141">_xlfn.CONCAT("05000US",TEXT(B2755,"00000"))</f>
        <v>05000US48459</v>
      </c>
      <c r="E2755" t="s">
        <v>2776</v>
      </c>
      <c r="F2755" t="str">
        <f t="shared" si="139"/>
        <v>Upshur</v>
      </c>
      <c r="G2755" t="str">
        <f t="shared" si="140"/>
        <v>Texas</v>
      </c>
      <c r="H2755">
        <v>39309</v>
      </c>
      <c r="I2755">
        <v>39316</v>
      </c>
      <c r="J2755">
        <v>39377</v>
      </c>
      <c r="K2755">
        <v>39754</v>
      </c>
      <c r="L2755">
        <v>39943</v>
      </c>
      <c r="M2755">
        <v>39797</v>
      </c>
      <c r="N2755">
        <v>40283</v>
      </c>
      <c r="O2755">
        <v>40481</v>
      </c>
      <c r="P2755" s="2">
        <v>40969</v>
      </c>
      <c r="Q2755" s="1" t="s">
        <v>3287</v>
      </c>
    </row>
    <row r="2756" spans="1:17" x14ac:dyDescent="0.2">
      <c r="A2756" t="s">
        <v>7223</v>
      </c>
      <c r="B2756">
        <v>48461</v>
      </c>
      <c r="C2756">
        <v>50</v>
      </c>
      <c r="D2756" t="str">
        <f t="shared" si="141"/>
        <v>05000US48461</v>
      </c>
      <c r="E2756" t="s">
        <v>2777</v>
      </c>
      <c r="F2756" t="str">
        <f t="shared" ref="F2756:F2819" si="142">MID(MID(E2756,1,FIND(",",E2756)-1),1,FIND(" County",MID(E2756,1,FIND(",",E2756)-1))-1)</f>
        <v>Upton</v>
      </c>
      <c r="G2756" t="str">
        <f t="shared" ref="G2756:G2819" si="143">MID(E2756,FIND(",",E2756)+2,9999)</f>
        <v>Texas</v>
      </c>
      <c r="H2756">
        <v>3355</v>
      </c>
      <c r="I2756">
        <v>3349</v>
      </c>
      <c r="J2756">
        <v>3344</v>
      </c>
      <c r="K2756">
        <v>3282</v>
      </c>
      <c r="L2756">
        <v>3258</v>
      </c>
      <c r="M2756">
        <v>3363</v>
      </c>
      <c r="N2756">
        <v>3453</v>
      </c>
      <c r="O2756">
        <v>3626</v>
      </c>
      <c r="P2756" s="2">
        <v>3673</v>
      </c>
      <c r="Q2756" s="10" t="s">
        <v>3259</v>
      </c>
    </row>
    <row r="2757" spans="1:17" x14ac:dyDescent="0.2">
      <c r="A2757" t="s">
        <v>7224</v>
      </c>
      <c r="B2757">
        <v>48463</v>
      </c>
      <c r="C2757">
        <v>50</v>
      </c>
      <c r="D2757" t="str">
        <f t="shared" si="141"/>
        <v>05000US48463</v>
      </c>
      <c r="E2757" t="s">
        <v>2778</v>
      </c>
      <c r="F2757" t="str">
        <f t="shared" si="142"/>
        <v>Uvalde</v>
      </c>
      <c r="G2757" t="str">
        <f t="shared" si="143"/>
        <v>Texas</v>
      </c>
      <c r="H2757">
        <v>26405</v>
      </c>
      <c r="I2757">
        <v>26405</v>
      </c>
      <c r="J2757">
        <v>26446</v>
      </c>
      <c r="K2757">
        <v>26595</v>
      </c>
      <c r="L2757">
        <v>26761</v>
      </c>
      <c r="M2757">
        <v>26925</v>
      </c>
      <c r="N2757">
        <v>27192</v>
      </c>
      <c r="O2757">
        <v>27112</v>
      </c>
      <c r="P2757" s="2">
        <v>27285</v>
      </c>
      <c r="Q2757" s="10" t="s">
        <v>3259</v>
      </c>
    </row>
    <row r="2758" spans="1:17" x14ac:dyDescent="0.2">
      <c r="A2758" t="s">
        <v>7225</v>
      </c>
      <c r="B2758">
        <v>48465</v>
      </c>
      <c r="C2758">
        <v>50</v>
      </c>
      <c r="D2758" t="str">
        <f t="shared" si="141"/>
        <v>05000US48465</v>
      </c>
      <c r="E2758" t="s">
        <v>2779</v>
      </c>
      <c r="F2758" t="str">
        <f t="shared" si="142"/>
        <v>Val Verde</v>
      </c>
      <c r="G2758" t="str">
        <f t="shared" si="143"/>
        <v>Texas</v>
      </c>
      <c r="H2758">
        <v>48879</v>
      </c>
      <c r="I2758">
        <v>48879</v>
      </c>
      <c r="J2758">
        <v>49007</v>
      </c>
      <c r="K2758">
        <v>48947</v>
      </c>
      <c r="L2758">
        <v>48866</v>
      </c>
      <c r="M2758">
        <v>48953</v>
      </c>
      <c r="N2758">
        <v>48753</v>
      </c>
      <c r="O2758">
        <v>48857</v>
      </c>
      <c r="P2758" s="2">
        <v>48881</v>
      </c>
      <c r="Q2758" s="10" t="s">
        <v>3259</v>
      </c>
    </row>
    <row r="2759" spans="1:17" x14ac:dyDescent="0.2">
      <c r="A2759" t="s">
        <v>7226</v>
      </c>
      <c r="B2759">
        <v>48467</v>
      </c>
      <c r="C2759">
        <v>50</v>
      </c>
      <c r="D2759" t="str">
        <f t="shared" si="141"/>
        <v>05000US48467</v>
      </c>
      <c r="E2759" t="s">
        <v>2780</v>
      </c>
      <c r="F2759" t="str">
        <f t="shared" si="142"/>
        <v>Van Zandt</v>
      </c>
      <c r="G2759" t="str">
        <f t="shared" si="143"/>
        <v>Texas</v>
      </c>
      <c r="H2759">
        <v>52579</v>
      </c>
      <c r="I2759">
        <v>52560</v>
      </c>
      <c r="J2759">
        <v>52601</v>
      </c>
      <c r="K2759">
        <v>52546</v>
      </c>
      <c r="L2759">
        <v>52273</v>
      </c>
      <c r="M2759">
        <v>52399</v>
      </c>
      <c r="N2759">
        <v>52824</v>
      </c>
      <c r="O2759">
        <v>53501</v>
      </c>
      <c r="P2759" s="2">
        <v>54355</v>
      </c>
      <c r="Q2759" s="10" t="s">
        <v>3261</v>
      </c>
    </row>
    <row r="2760" spans="1:17" x14ac:dyDescent="0.2">
      <c r="A2760" t="s">
        <v>7227</v>
      </c>
      <c r="B2760">
        <v>48469</v>
      </c>
      <c r="C2760">
        <v>50</v>
      </c>
      <c r="D2760" t="str">
        <f t="shared" si="141"/>
        <v>05000US48469</v>
      </c>
      <c r="E2760" t="s">
        <v>2781</v>
      </c>
      <c r="F2760" t="str">
        <f t="shared" si="142"/>
        <v>Victoria</v>
      </c>
      <c r="G2760" t="str">
        <f t="shared" si="143"/>
        <v>Texas</v>
      </c>
      <c r="H2760">
        <v>86793</v>
      </c>
      <c r="I2760">
        <v>86793</v>
      </c>
      <c r="J2760">
        <v>86861</v>
      </c>
      <c r="K2760">
        <v>87467</v>
      </c>
      <c r="L2760">
        <v>89076</v>
      </c>
      <c r="M2760">
        <v>90075</v>
      </c>
      <c r="N2760">
        <v>91088</v>
      </c>
      <c r="O2760">
        <v>92237</v>
      </c>
      <c r="P2760" s="2">
        <v>92467</v>
      </c>
      <c r="Q2760" s="10" t="s">
        <v>3259</v>
      </c>
    </row>
    <row r="2761" spans="1:17" x14ac:dyDescent="0.2">
      <c r="A2761" t="s">
        <v>7228</v>
      </c>
      <c r="B2761">
        <v>48471</v>
      </c>
      <c r="C2761">
        <v>50</v>
      </c>
      <c r="D2761" t="str">
        <f t="shared" si="141"/>
        <v>05000US48471</v>
      </c>
      <c r="E2761" t="s">
        <v>2782</v>
      </c>
      <c r="F2761" t="str">
        <f t="shared" si="142"/>
        <v>Walker</v>
      </c>
      <c r="G2761" t="str">
        <f t="shared" si="143"/>
        <v>Texas</v>
      </c>
      <c r="H2761">
        <v>67861</v>
      </c>
      <c r="I2761">
        <v>67861</v>
      </c>
      <c r="J2761">
        <v>68208</v>
      </c>
      <c r="K2761">
        <v>68340</v>
      </c>
      <c r="L2761">
        <v>68492</v>
      </c>
      <c r="M2761">
        <v>69314</v>
      </c>
      <c r="N2761">
        <v>69833</v>
      </c>
      <c r="O2761">
        <v>70507</v>
      </c>
      <c r="P2761" s="2">
        <v>71484</v>
      </c>
      <c r="Q2761" s="10" t="s">
        <v>3261</v>
      </c>
    </row>
    <row r="2762" spans="1:17" x14ac:dyDescent="0.2">
      <c r="A2762" t="s">
        <v>7229</v>
      </c>
      <c r="B2762">
        <v>48473</v>
      </c>
      <c r="C2762">
        <v>50</v>
      </c>
      <c r="D2762" t="str">
        <f t="shared" si="141"/>
        <v>05000US48473</v>
      </c>
      <c r="E2762" t="s">
        <v>2783</v>
      </c>
      <c r="F2762" t="str">
        <f t="shared" si="142"/>
        <v>Waller</v>
      </c>
      <c r="G2762" t="str">
        <f t="shared" si="143"/>
        <v>Texas</v>
      </c>
      <c r="H2762">
        <v>43205</v>
      </c>
      <c r="I2762">
        <v>43223</v>
      </c>
      <c r="J2762">
        <v>43438</v>
      </c>
      <c r="K2762">
        <v>44017</v>
      </c>
      <c r="L2762">
        <v>44321</v>
      </c>
      <c r="M2762">
        <v>45394</v>
      </c>
      <c r="N2762">
        <v>46784</v>
      </c>
      <c r="O2762">
        <v>48630</v>
      </c>
      <c r="P2762" s="2">
        <v>50115</v>
      </c>
      <c r="Q2762" s="4" t="s">
        <v>3259</v>
      </c>
    </row>
    <row r="2763" spans="1:17" x14ac:dyDescent="0.2">
      <c r="A2763" t="s">
        <v>7230</v>
      </c>
      <c r="B2763">
        <v>48475</v>
      </c>
      <c r="C2763">
        <v>50</v>
      </c>
      <c r="D2763" t="str">
        <f t="shared" si="141"/>
        <v>05000US48475</v>
      </c>
      <c r="E2763" t="s">
        <v>2784</v>
      </c>
      <c r="F2763" t="str">
        <f t="shared" si="142"/>
        <v>Ward</v>
      </c>
      <c r="G2763" t="str">
        <f t="shared" si="143"/>
        <v>Texas</v>
      </c>
      <c r="H2763">
        <v>10658</v>
      </c>
      <c r="I2763">
        <v>10658</v>
      </c>
      <c r="J2763">
        <v>10603</v>
      </c>
      <c r="K2763">
        <v>10685</v>
      </c>
      <c r="L2763">
        <v>10865</v>
      </c>
      <c r="M2763">
        <v>11244</v>
      </c>
      <c r="N2763">
        <v>11601</v>
      </c>
      <c r="O2763">
        <v>11668</v>
      </c>
      <c r="P2763" s="2">
        <v>11600</v>
      </c>
      <c r="Q2763" s="10" t="s">
        <v>3259</v>
      </c>
    </row>
    <row r="2764" spans="1:17" x14ac:dyDescent="0.2">
      <c r="A2764" t="s">
        <v>7231</v>
      </c>
      <c r="B2764">
        <v>48477</v>
      </c>
      <c r="C2764">
        <v>50</v>
      </c>
      <c r="D2764" t="str">
        <f t="shared" si="141"/>
        <v>05000US48477</v>
      </c>
      <c r="E2764" t="s">
        <v>2785</v>
      </c>
      <c r="F2764" t="str">
        <f t="shared" si="142"/>
        <v>Washington</v>
      </c>
      <c r="G2764" t="str">
        <f t="shared" si="143"/>
        <v>Texas</v>
      </c>
      <c r="H2764">
        <v>33718</v>
      </c>
      <c r="I2764">
        <v>33700</v>
      </c>
      <c r="J2764">
        <v>33718</v>
      </c>
      <c r="K2764">
        <v>33970</v>
      </c>
      <c r="L2764">
        <v>33939</v>
      </c>
      <c r="M2764">
        <v>34224</v>
      </c>
      <c r="N2764">
        <v>34495</v>
      </c>
      <c r="O2764">
        <v>35005</v>
      </c>
      <c r="P2764" s="2">
        <v>35056</v>
      </c>
      <c r="Q2764" s="10" t="s">
        <v>3259</v>
      </c>
    </row>
    <row r="2765" spans="1:17" x14ac:dyDescent="0.2">
      <c r="A2765" t="s">
        <v>7232</v>
      </c>
      <c r="B2765">
        <v>48479</v>
      </c>
      <c r="C2765">
        <v>50</v>
      </c>
      <c r="D2765" t="str">
        <f t="shared" si="141"/>
        <v>05000US48479</v>
      </c>
      <c r="E2765" t="s">
        <v>2786</v>
      </c>
      <c r="F2765" t="str">
        <f t="shared" si="142"/>
        <v>Webb</v>
      </c>
      <c r="G2765" t="str">
        <f t="shared" si="143"/>
        <v>Texas</v>
      </c>
      <c r="H2765">
        <v>250304</v>
      </c>
      <c r="I2765">
        <v>250304</v>
      </c>
      <c r="J2765">
        <v>251335</v>
      </c>
      <c r="K2765">
        <v>255486</v>
      </c>
      <c r="L2765">
        <v>259738</v>
      </c>
      <c r="M2765">
        <v>263564</v>
      </c>
      <c r="N2765">
        <v>266605</v>
      </c>
      <c r="O2765">
        <v>268929</v>
      </c>
      <c r="P2765" s="2">
        <v>271193</v>
      </c>
      <c r="Q2765" s="10" t="s">
        <v>3259</v>
      </c>
    </row>
    <row r="2766" spans="1:17" x14ac:dyDescent="0.2">
      <c r="A2766" t="s">
        <v>7233</v>
      </c>
      <c r="B2766">
        <v>48481</v>
      </c>
      <c r="C2766">
        <v>50</v>
      </c>
      <c r="D2766" t="str">
        <f t="shared" si="141"/>
        <v>05000US48481</v>
      </c>
      <c r="E2766" t="s">
        <v>2787</v>
      </c>
      <c r="F2766" t="str">
        <f t="shared" si="142"/>
        <v>Wharton</v>
      </c>
      <c r="G2766" t="str">
        <f t="shared" si="143"/>
        <v>Texas</v>
      </c>
      <c r="H2766">
        <v>41280</v>
      </c>
      <c r="I2766">
        <v>41280</v>
      </c>
      <c r="J2766">
        <v>41312</v>
      </c>
      <c r="K2766">
        <v>41327</v>
      </c>
      <c r="L2766">
        <v>41171</v>
      </c>
      <c r="M2766">
        <v>41225</v>
      </c>
      <c r="N2766">
        <v>41228</v>
      </c>
      <c r="O2766">
        <v>41526</v>
      </c>
      <c r="P2766" s="2">
        <v>41735</v>
      </c>
      <c r="Q2766" s="10" t="s">
        <v>3259</v>
      </c>
    </row>
    <row r="2767" spans="1:17" x14ac:dyDescent="0.2">
      <c r="A2767" t="s">
        <v>7234</v>
      </c>
      <c r="B2767">
        <v>48483</v>
      </c>
      <c r="C2767">
        <v>50</v>
      </c>
      <c r="D2767" t="str">
        <f t="shared" si="141"/>
        <v>05000US48483</v>
      </c>
      <c r="E2767" t="s">
        <v>2788</v>
      </c>
      <c r="F2767" t="str">
        <f t="shared" si="142"/>
        <v>Wheeler</v>
      </c>
      <c r="G2767" t="str">
        <f t="shared" si="143"/>
        <v>Texas</v>
      </c>
      <c r="H2767">
        <v>5410</v>
      </c>
      <c r="I2767">
        <v>5410</v>
      </c>
      <c r="J2767">
        <v>5396</v>
      </c>
      <c r="K2767">
        <v>5456</v>
      </c>
      <c r="L2767">
        <v>5593</v>
      </c>
      <c r="M2767">
        <v>5716</v>
      </c>
      <c r="N2767">
        <v>5688</v>
      </c>
      <c r="O2767">
        <v>5666</v>
      </c>
      <c r="P2767" s="2">
        <v>5546</v>
      </c>
      <c r="Q2767" s="1" t="s">
        <v>3287</v>
      </c>
    </row>
    <row r="2768" spans="1:17" x14ac:dyDescent="0.2">
      <c r="A2768" t="s">
        <v>7235</v>
      </c>
      <c r="B2768">
        <v>48485</v>
      </c>
      <c r="C2768">
        <v>50</v>
      </c>
      <c r="D2768" t="str">
        <f t="shared" si="141"/>
        <v>05000US48485</v>
      </c>
      <c r="E2768" t="s">
        <v>2789</v>
      </c>
      <c r="F2768" t="str">
        <f t="shared" si="142"/>
        <v>Wichita</v>
      </c>
      <c r="G2768" t="str">
        <f t="shared" si="143"/>
        <v>Texas</v>
      </c>
      <c r="H2768">
        <v>131500</v>
      </c>
      <c r="I2768">
        <v>131669</v>
      </c>
      <c r="J2768">
        <v>131807</v>
      </c>
      <c r="K2768">
        <v>130858</v>
      </c>
      <c r="L2768">
        <v>131804</v>
      </c>
      <c r="M2768">
        <v>132501</v>
      </c>
      <c r="N2768">
        <v>133073</v>
      </c>
      <c r="O2768">
        <v>131522</v>
      </c>
      <c r="P2768" s="2">
        <v>131838</v>
      </c>
      <c r="Q2768" s="1" t="s">
        <v>3287</v>
      </c>
    </row>
    <row r="2769" spans="1:20" x14ac:dyDescent="0.2">
      <c r="A2769" t="s">
        <v>7236</v>
      </c>
      <c r="B2769">
        <v>48487</v>
      </c>
      <c r="C2769">
        <v>50</v>
      </c>
      <c r="D2769" t="str">
        <f t="shared" si="141"/>
        <v>05000US48487</v>
      </c>
      <c r="E2769" t="s">
        <v>2790</v>
      </c>
      <c r="F2769" t="str">
        <f t="shared" si="142"/>
        <v>Wilbarger</v>
      </c>
      <c r="G2769" t="str">
        <f t="shared" si="143"/>
        <v>Texas</v>
      </c>
      <c r="H2769">
        <v>13535</v>
      </c>
      <c r="I2769">
        <v>13535</v>
      </c>
      <c r="J2769">
        <v>13503</v>
      </c>
      <c r="K2769">
        <v>13436</v>
      </c>
      <c r="L2769">
        <v>13265</v>
      </c>
      <c r="M2769">
        <v>13157</v>
      </c>
      <c r="N2769">
        <v>12956</v>
      </c>
      <c r="O2769">
        <v>13037</v>
      </c>
      <c r="P2769" s="2">
        <v>12892</v>
      </c>
      <c r="Q2769" s="1" t="s">
        <v>3287</v>
      </c>
    </row>
    <row r="2770" spans="1:20" x14ac:dyDescent="0.2">
      <c r="A2770" t="s">
        <v>7237</v>
      </c>
      <c r="B2770">
        <v>48489</v>
      </c>
      <c r="C2770">
        <v>50</v>
      </c>
      <c r="D2770" t="str">
        <f t="shared" si="141"/>
        <v>05000US48489</v>
      </c>
      <c r="E2770" t="s">
        <v>2791</v>
      </c>
      <c r="F2770" t="str">
        <f t="shared" si="142"/>
        <v>Willacy</v>
      </c>
      <c r="G2770" t="str">
        <f t="shared" si="143"/>
        <v>Texas</v>
      </c>
      <c r="H2770">
        <v>22134</v>
      </c>
      <c r="I2770">
        <v>22137</v>
      </c>
      <c r="J2770">
        <v>22204</v>
      </c>
      <c r="K2770">
        <v>22129</v>
      </c>
      <c r="L2770">
        <v>22139</v>
      </c>
      <c r="M2770">
        <v>21977</v>
      </c>
      <c r="N2770">
        <v>21909</v>
      </c>
      <c r="O2770">
        <v>21883</v>
      </c>
      <c r="P2770" s="2">
        <v>21810</v>
      </c>
      <c r="Q2770" s="10" t="s">
        <v>3259</v>
      </c>
    </row>
    <row r="2771" spans="1:20" x14ac:dyDescent="0.2">
      <c r="A2771" t="s">
        <v>7238</v>
      </c>
      <c r="B2771">
        <v>48491</v>
      </c>
      <c r="C2771">
        <v>50</v>
      </c>
      <c r="D2771" t="str">
        <f t="shared" si="141"/>
        <v>05000US48491</v>
      </c>
      <c r="E2771" t="s">
        <v>2792</v>
      </c>
      <c r="F2771" t="str">
        <f t="shared" si="142"/>
        <v>Williamson</v>
      </c>
      <c r="G2771" t="str">
        <f t="shared" si="143"/>
        <v>Texas</v>
      </c>
      <c r="H2771">
        <v>422679</v>
      </c>
      <c r="I2771">
        <v>422537</v>
      </c>
      <c r="J2771">
        <v>426415</v>
      </c>
      <c r="K2771">
        <v>442278</v>
      </c>
      <c r="L2771">
        <v>456352</v>
      </c>
      <c r="M2771">
        <v>470822</v>
      </c>
      <c r="N2771">
        <v>489143</v>
      </c>
      <c r="O2771">
        <v>508059</v>
      </c>
      <c r="P2771" s="2">
        <v>528718</v>
      </c>
      <c r="Q2771" s="10" t="s">
        <v>3261</v>
      </c>
    </row>
    <row r="2772" spans="1:20" x14ac:dyDescent="0.2">
      <c r="A2772" t="s">
        <v>7239</v>
      </c>
      <c r="B2772">
        <v>48493</v>
      </c>
      <c r="C2772">
        <v>50</v>
      </c>
      <c r="D2772" t="str">
        <f t="shared" si="141"/>
        <v>05000US48493</v>
      </c>
      <c r="E2772" t="s">
        <v>2793</v>
      </c>
      <c r="F2772" t="str">
        <f t="shared" si="142"/>
        <v>Wilson</v>
      </c>
      <c r="G2772" t="str">
        <f t="shared" si="143"/>
        <v>Texas</v>
      </c>
      <c r="H2772">
        <v>42918</v>
      </c>
      <c r="I2772">
        <v>42913</v>
      </c>
      <c r="J2772">
        <v>43073</v>
      </c>
      <c r="K2772">
        <v>43731</v>
      </c>
      <c r="L2772">
        <v>44466</v>
      </c>
      <c r="M2772">
        <v>45426</v>
      </c>
      <c r="N2772">
        <v>46391</v>
      </c>
      <c r="O2772">
        <v>47456</v>
      </c>
      <c r="P2772" s="2">
        <v>48480</v>
      </c>
      <c r="Q2772" s="10" t="s">
        <v>3259</v>
      </c>
    </row>
    <row r="2773" spans="1:20" x14ac:dyDescent="0.2">
      <c r="A2773" t="s">
        <v>7240</v>
      </c>
      <c r="B2773">
        <v>48495</v>
      </c>
      <c r="C2773">
        <v>50</v>
      </c>
      <c r="D2773" t="str">
        <f t="shared" si="141"/>
        <v>05000US48495</v>
      </c>
      <c r="E2773" t="s">
        <v>2794</v>
      </c>
      <c r="F2773" t="str">
        <f t="shared" si="142"/>
        <v>Winkler</v>
      </c>
      <c r="G2773" t="str">
        <f t="shared" si="143"/>
        <v>Texas</v>
      </c>
      <c r="H2773">
        <v>7110</v>
      </c>
      <c r="I2773">
        <v>7110</v>
      </c>
      <c r="J2773">
        <v>7079</v>
      </c>
      <c r="K2773">
        <v>7140</v>
      </c>
      <c r="L2773">
        <v>7338</v>
      </c>
      <c r="M2773">
        <v>7603</v>
      </c>
      <c r="N2773">
        <v>7786</v>
      </c>
      <c r="O2773">
        <v>7996</v>
      </c>
      <c r="P2773" s="2">
        <v>7893</v>
      </c>
      <c r="Q2773" s="10" t="s">
        <v>3259</v>
      </c>
    </row>
    <row r="2774" spans="1:20" x14ac:dyDescent="0.2">
      <c r="A2774" t="s">
        <v>7241</v>
      </c>
      <c r="B2774">
        <v>48497</v>
      </c>
      <c r="C2774">
        <v>50</v>
      </c>
      <c r="D2774" t="str">
        <f t="shared" si="141"/>
        <v>05000US48497</v>
      </c>
      <c r="E2774" t="s">
        <v>2795</v>
      </c>
      <c r="F2774" t="str">
        <f t="shared" si="142"/>
        <v>Wise</v>
      </c>
      <c r="G2774" t="str">
        <f t="shared" si="143"/>
        <v>Texas</v>
      </c>
      <c r="H2774">
        <v>59127</v>
      </c>
      <c r="I2774">
        <v>59110</v>
      </c>
      <c r="J2774">
        <v>59100</v>
      </c>
      <c r="K2774">
        <v>59979</v>
      </c>
      <c r="L2774">
        <v>60412</v>
      </c>
      <c r="M2774">
        <v>61025</v>
      </c>
      <c r="N2774">
        <v>61717</v>
      </c>
      <c r="O2774">
        <v>62836</v>
      </c>
      <c r="P2774" s="2">
        <v>64455</v>
      </c>
      <c r="Q2774" s="10" t="s">
        <v>3261</v>
      </c>
    </row>
    <row r="2775" spans="1:20" x14ac:dyDescent="0.2">
      <c r="A2775" t="s">
        <v>7242</v>
      </c>
      <c r="B2775">
        <v>48499</v>
      </c>
      <c r="C2775">
        <v>50</v>
      </c>
      <c r="D2775" t="str">
        <f t="shared" si="141"/>
        <v>05000US48499</v>
      </c>
      <c r="E2775" t="s">
        <v>2796</v>
      </c>
      <c r="F2775" t="str">
        <f t="shared" si="142"/>
        <v>Wood</v>
      </c>
      <c r="G2775" t="str">
        <f t="shared" si="143"/>
        <v>Texas</v>
      </c>
      <c r="H2775">
        <v>41964</v>
      </c>
      <c r="I2775">
        <v>41961</v>
      </c>
      <c r="J2775">
        <v>42010</v>
      </c>
      <c r="K2775">
        <v>42064</v>
      </c>
      <c r="L2775">
        <v>42170</v>
      </c>
      <c r="M2775">
        <v>42774</v>
      </c>
      <c r="N2775">
        <v>43171</v>
      </c>
      <c r="O2775">
        <v>43647</v>
      </c>
      <c r="P2775" s="2">
        <v>44227</v>
      </c>
      <c r="Q2775" s="10" t="s">
        <v>3261</v>
      </c>
    </row>
    <row r="2776" spans="1:20" x14ac:dyDescent="0.2">
      <c r="A2776" t="s">
        <v>7243</v>
      </c>
      <c r="B2776">
        <v>48501</v>
      </c>
      <c r="C2776">
        <v>50</v>
      </c>
      <c r="D2776" t="str">
        <f t="shared" si="141"/>
        <v>05000US48501</v>
      </c>
      <c r="E2776" t="s">
        <v>2797</v>
      </c>
      <c r="F2776" t="str">
        <f t="shared" si="142"/>
        <v>Yoakum</v>
      </c>
      <c r="G2776" t="str">
        <f t="shared" si="143"/>
        <v>Texas</v>
      </c>
      <c r="H2776">
        <v>7879</v>
      </c>
      <c r="I2776">
        <v>7879</v>
      </c>
      <c r="J2776">
        <v>7845</v>
      </c>
      <c r="K2776">
        <v>7987</v>
      </c>
      <c r="L2776">
        <v>8057</v>
      </c>
      <c r="M2776">
        <v>8196</v>
      </c>
      <c r="N2776">
        <v>8324</v>
      </c>
      <c r="O2776">
        <v>8513</v>
      </c>
      <c r="P2776" s="2">
        <v>8488</v>
      </c>
      <c r="Q2776" s="1" t="s">
        <v>3287</v>
      </c>
    </row>
    <row r="2777" spans="1:20" x14ac:dyDescent="0.2">
      <c r="A2777" t="s">
        <v>7244</v>
      </c>
      <c r="B2777">
        <v>48503</v>
      </c>
      <c r="C2777">
        <v>50</v>
      </c>
      <c r="D2777" t="str">
        <f t="shared" si="141"/>
        <v>05000US48503</v>
      </c>
      <c r="E2777" t="s">
        <v>2798</v>
      </c>
      <c r="F2777" t="str">
        <f t="shared" si="142"/>
        <v>Young</v>
      </c>
      <c r="G2777" t="str">
        <f t="shared" si="143"/>
        <v>Texas</v>
      </c>
      <c r="H2777">
        <v>18550</v>
      </c>
      <c r="I2777">
        <v>18550</v>
      </c>
      <c r="J2777">
        <v>18542</v>
      </c>
      <c r="K2777">
        <v>18349</v>
      </c>
      <c r="L2777">
        <v>18301</v>
      </c>
      <c r="M2777">
        <v>18369</v>
      </c>
      <c r="N2777">
        <v>18326</v>
      </c>
      <c r="O2777">
        <v>18228</v>
      </c>
      <c r="P2777" s="2">
        <v>18152</v>
      </c>
      <c r="Q2777" s="10" t="s">
        <v>3261</v>
      </c>
    </row>
    <row r="2778" spans="1:20" x14ac:dyDescent="0.2">
      <c r="A2778" t="s">
        <v>7245</v>
      </c>
      <c r="B2778">
        <v>48505</v>
      </c>
      <c r="C2778">
        <v>50</v>
      </c>
      <c r="D2778" t="str">
        <f t="shared" si="141"/>
        <v>05000US48505</v>
      </c>
      <c r="E2778" t="s">
        <v>2799</v>
      </c>
      <c r="F2778" t="str">
        <f t="shared" si="142"/>
        <v>Zapata</v>
      </c>
      <c r="G2778" t="str">
        <f t="shared" si="143"/>
        <v>Texas</v>
      </c>
      <c r="H2778">
        <v>14018</v>
      </c>
      <c r="I2778">
        <v>14018</v>
      </c>
      <c r="J2778">
        <v>14075</v>
      </c>
      <c r="K2778">
        <v>14195</v>
      </c>
      <c r="L2778">
        <v>14235</v>
      </c>
      <c r="M2778">
        <v>14358</v>
      </c>
      <c r="N2778">
        <v>14338</v>
      </c>
      <c r="O2778">
        <v>14397</v>
      </c>
      <c r="P2778" s="2">
        <v>14349</v>
      </c>
      <c r="Q2778" s="10" t="s">
        <v>3259</v>
      </c>
    </row>
    <row r="2779" spans="1:20" x14ac:dyDescent="0.2">
      <c r="A2779" t="s">
        <v>7246</v>
      </c>
      <c r="B2779">
        <v>48507</v>
      </c>
      <c r="C2779">
        <v>50</v>
      </c>
      <c r="D2779" t="str">
        <f t="shared" si="141"/>
        <v>05000US48507</v>
      </c>
      <c r="E2779" t="s">
        <v>2800</v>
      </c>
      <c r="F2779" t="str">
        <f t="shared" si="142"/>
        <v>Zavala</v>
      </c>
      <c r="G2779" t="str">
        <f t="shared" si="143"/>
        <v>Texas</v>
      </c>
      <c r="H2779">
        <v>11677</v>
      </c>
      <c r="I2779">
        <v>11677</v>
      </c>
      <c r="J2779">
        <v>11712</v>
      </c>
      <c r="K2779">
        <v>11828</v>
      </c>
      <c r="L2779">
        <v>11963</v>
      </c>
      <c r="M2779">
        <v>12148</v>
      </c>
      <c r="N2779">
        <v>12175</v>
      </c>
      <c r="O2779">
        <v>12227</v>
      </c>
      <c r="P2779" s="2">
        <v>12023</v>
      </c>
      <c r="Q2779" s="10" t="s">
        <v>3259</v>
      </c>
    </row>
    <row r="2780" spans="1:20" x14ac:dyDescent="0.2">
      <c r="A2780" t="s">
        <v>7247</v>
      </c>
      <c r="B2780">
        <v>49001</v>
      </c>
      <c r="C2780">
        <v>50</v>
      </c>
      <c r="D2780" t="str">
        <f t="shared" si="141"/>
        <v>05000US49001</v>
      </c>
      <c r="E2780" t="s">
        <v>2801</v>
      </c>
      <c r="F2780" t="str">
        <f t="shared" si="142"/>
        <v>Beaver</v>
      </c>
      <c r="G2780" t="str">
        <f t="shared" si="143"/>
        <v>Utah</v>
      </c>
      <c r="H2780">
        <v>6629</v>
      </c>
      <c r="I2780">
        <v>6629</v>
      </c>
      <c r="J2780">
        <v>6648</v>
      </c>
      <c r="K2780">
        <v>6525</v>
      </c>
      <c r="L2780">
        <v>6493</v>
      </c>
      <c r="M2780">
        <v>6462</v>
      </c>
      <c r="N2780">
        <v>6424</v>
      </c>
      <c r="O2780">
        <v>6344</v>
      </c>
      <c r="P2780" s="2">
        <v>6463</v>
      </c>
      <c r="Q2780" s="10" t="s">
        <v>3283</v>
      </c>
      <c r="S2780" s="3"/>
      <c r="T2780" s="2"/>
    </row>
    <row r="2781" spans="1:20" x14ac:dyDescent="0.2">
      <c r="A2781" t="s">
        <v>7248</v>
      </c>
      <c r="B2781">
        <v>49003</v>
      </c>
      <c r="C2781">
        <v>50</v>
      </c>
      <c r="D2781" t="str">
        <f t="shared" si="141"/>
        <v>05000US49003</v>
      </c>
      <c r="E2781" t="s">
        <v>2802</v>
      </c>
      <c r="F2781" t="str">
        <f t="shared" si="142"/>
        <v>Box Elder</v>
      </c>
      <c r="G2781" t="str">
        <f t="shared" si="143"/>
        <v>Utah</v>
      </c>
      <c r="H2781">
        <v>49975</v>
      </c>
      <c r="I2781">
        <v>49975</v>
      </c>
      <c r="J2781">
        <v>50147</v>
      </c>
      <c r="K2781">
        <v>50261</v>
      </c>
      <c r="L2781">
        <v>50259</v>
      </c>
      <c r="M2781">
        <v>50807</v>
      </c>
      <c r="N2781">
        <v>51435</v>
      </c>
      <c r="O2781">
        <v>51998</v>
      </c>
      <c r="P2781" s="2">
        <v>53139</v>
      </c>
      <c r="Q2781" s="10" t="s">
        <v>3283</v>
      </c>
    </row>
    <row r="2782" spans="1:20" x14ac:dyDescent="0.2">
      <c r="A2782" t="s">
        <v>7249</v>
      </c>
      <c r="B2782">
        <v>49005</v>
      </c>
      <c r="C2782">
        <v>50</v>
      </c>
      <c r="D2782" t="str">
        <f t="shared" si="141"/>
        <v>05000US49005</v>
      </c>
      <c r="E2782" t="s">
        <v>2803</v>
      </c>
      <c r="F2782" t="str">
        <f t="shared" si="142"/>
        <v>Cache</v>
      </c>
      <c r="G2782" t="str">
        <f t="shared" si="143"/>
        <v>Utah</v>
      </c>
      <c r="H2782">
        <v>112656</v>
      </c>
      <c r="I2782">
        <v>112656</v>
      </c>
      <c r="J2782">
        <v>113365</v>
      </c>
      <c r="K2782">
        <v>114872</v>
      </c>
      <c r="L2782">
        <v>115931</v>
      </c>
      <c r="M2782">
        <v>117198</v>
      </c>
      <c r="N2782">
        <v>118177</v>
      </c>
      <c r="O2782">
        <v>120060</v>
      </c>
      <c r="P2782" s="2">
        <v>122753</v>
      </c>
      <c r="Q2782" s="10" t="s">
        <v>3283</v>
      </c>
    </row>
    <row r="2783" spans="1:20" x14ac:dyDescent="0.2">
      <c r="A2783" t="s">
        <v>7250</v>
      </c>
      <c r="B2783">
        <v>49007</v>
      </c>
      <c r="C2783">
        <v>50</v>
      </c>
      <c r="D2783" t="str">
        <f t="shared" si="141"/>
        <v>05000US49007</v>
      </c>
      <c r="E2783" t="s">
        <v>2804</v>
      </c>
      <c r="F2783" t="str">
        <f t="shared" si="142"/>
        <v>Carbon</v>
      </c>
      <c r="G2783" t="str">
        <f t="shared" si="143"/>
        <v>Utah</v>
      </c>
      <c r="H2783">
        <v>21403</v>
      </c>
      <c r="I2783">
        <v>21403</v>
      </c>
      <c r="J2783">
        <v>21421</v>
      </c>
      <c r="K2783">
        <v>21329</v>
      </c>
      <c r="L2783">
        <v>21242</v>
      </c>
      <c r="M2783">
        <v>20935</v>
      </c>
      <c r="N2783">
        <v>20659</v>
      </c>
      <c r="O2783">
        <v>20430</v>
      </c>
      <c r="P2783" s="2">
        <v>20399</v>
      </c>
      <c r="Q2783" s="10" t="s">
        <v>3283</v>
      </c>
    </row>
    <row r="2784" spans="1:20" x14ac:dyDescent="0.2">
      <c r="A2784" t="s">
        <v>7251</v>
      </c>
      <c r="B2784">
        <v>49009</v>
      </c>
      <c r="C2784">
        <v>50</v>
      </c>
      <c r="D2784" t="str">
        <f t="shared" si="141"/>
        <v>05000US49009</v>
      </c>
      <c r="E2784" t="s">
        <v>2805</v>
      </c>
      <c r="F2784" t="str">
        <f t="shared" si="142"/>
        <v>Daggett</v>
      </c>
      <c r="G2784" t="str">
        <f t="shared" si="143"/>
        <v>Utah</v>
      </c>
      <c r="H2784">
        <v>1059</v>
      </c>
      <c r="I2784">
        <v>1061</v>
      </c>
      <c r="J2784">
        <v>1076</v>
      </c>
      <c r="K2784">
        <v>1167</v>
      </c>
      <c r="L2784">
        <v>1093</v>
      </c>
      <c r="M2784">
        <v>1138</v>
      </c>
      <c r="N2784">
        <v>1127</v>
      </c>
      <c r="O2784">
        <v>1110</v>
      </c>
      <c r="P2784" s="2">
        <v>1095</v>
      </c>
      <c r="Q2784" s="10" t="s">
        <v>3283</v>
      </c>
    </row>
    <row r="2785" spans="1:17" x14ac:dyDescent="0.2">
      <c r="A2785" t="s">
        <v>7252</v>
      </c>
      <c r="B2785">
        <v>49011</v>
      </c>
      <c r="C2785">
        <v>50</v>
      </c>
      <c r="D2785" t="str">
        <f t="shared" si="141"/>
        <v>05000US49011</v>
      </c>
      <c r="E2785" t="s">
        <v>2806</v>
      </c>
      <c r="F2785" t="str">
        <f t="shared" si="142"/>
        <v>Davis</v>
      </c>
      <c r="G2785" t="str">
        <f t="shared" si="143"/>
        <v>Utah</v>
      </c>
      <c r="H2785">
        <v>306479</v>
      </c>
      <c r="I2785">
        <v>306486</v>
      </c>
      <c r="J2785">
        <v>307978</v>
      </c>
      <c r="K2785">
        <v>312111</v>
      </c>
      <c r="L2785">
        <v>316165</v>
      </c>
      <c r="M2785">
        <v>322796</v>
      </c>
      <c r="N2785">
        <v>329448</v>
      </c>
      <c r="O2785">
        <v>335768</v>
      </c>
      <c r="P2785" s="2">
        <v>342281</v>
      </c>
      <c r="Q2785" s="10" t="s">
        <v>3283</v>
      </c>
    </row>
    <row r="2786" spans="1:17" x14ac:dyDescent="0.2">
      <c r="A2786" t="s">
        <v>7253</v>
      </c>
      <c r="B2786">
        <v>49013</v>
      </c>
      <c r="C2786">
        <v>50</v>
      </c>
      <c r="D2786" t="str">
        <f t="shared" si="141"/>
        <v>05000US49013</v>
      </c>
      <c r="E2786" t="s">
        <v>2807</v>
      </c>
      <c r="F2786" t="str">
        <f t="shared" si="142"/>
        <v>Duchesne</v>
      </c>
      <c r="G2786" t="str">
        <f t="shared" si="143"/>
        <v>Utah</v>
      </c>
      <c r="H2786">
        <v>18607</v>
      </c>
      <c r="I2786">
        <v>18609</v>
      </c>
      <c r="J2786">
        <v>18560</v>
      </c>
      <c r="K2786">
        <v>18674</v>
      </c>
      <c r="L2786">
        <v>19003</v>
      </c>
      <c r="M2786">
        <v>20010</v>
      </c>
      <c r="N2786">
        <v>20260</v>
      </c>
      <c r="O2786">
        <v>20781</v>
      </c>
      <c r="P2786" s="2">
        <v>20337</v>
      </c>
      <c r="Q2786" s="10" t="s">
        <v>3283</v>
      </c>
    </row>
    <row r="2787" spans="1:17" x14ac:dyDescent="0.2">
      <c r="A2787" t="s">
        <v>7254</v>
      </c>
      <c r="B2787">
        <v>49015</v>
      </c>
      <c r="C2787">
        <v>50</v>
      </c>
      <c r="D2787" t="str">
        <f t="shared" si="141"/>
        <v>05000US49015</v>
      </c>
      <c r="E2787" t="s">
        <v>2808</v>
      </c>
      <c r="F2787" t="str">
        <f t="shared" si="142"/>
        <v>Emery</v>
      </c>
      <c r="G2787" t="str">
        <f t="shared" si="143"/>
        <v>Utah</v>
      </c>
      <c r="H2787">
        <v>10976</v>
      </c>
      <c r="I2787">
        <v>10976</v>
      </c>
      <c r="J2787">
        <v>10982</v>
      </c>
      <c r="K2787">
        <v>10972</v>
      </c>
      <c r="L2787">
        <v>10919</v>
      </c>
      <c r="M2787">
        <v>10738</v>
      </c>
      <c r="N2787">
        <v>10625</v>
      </c>
      <c r="O2787">
        <v>10352</v>
      </c>
      <c r="P2787" s="2">
        <v>10216</v>
      </c>
      <c r="Q2787" s="10" t="s">
        <v>3283</v>
      </c>
    </row>
    <row r="2788" spans="1:17" x14ac:dyDescent="0.2">
      <c r="A2788" t="s">
        <v>7255</v>
      </c>
      <c r="B2788">
        <v>49017</v>
      </c>
      <c r="C2788">
        <v>50</v>
      </c>
      <c r="D2788" t="str">
        <f t="shared" si="141"/>
        <v>05000US49017</v>
      </c>
      <c r="E2788" t="s">
        <v>2809</v>
      </c>
      <c r="F2788" t="str">
        <f t="shared" si="142"/>
        <v>Garfield</v>
      </c>
      <c r="G2788" t="str">
        <f t="shared" si="143"/>
        <v>Utah</v>
      </c>
      <c r="H2788">
        <v>5172</v>
      </c>
      <c r="I2788">
        <v>5172</v>
      </c>
      <c r="J2788">
        <v>5175</v>
      </c>
      <c r="K2788">
        <v>5155</v>
      </c>
      <c r="L2788">
        <v>5085</v>
      </c>
      <c r="M2788">
        <v>5045</v>
      </c>
      <c r="N2788">
        <v>4995</v>
      </c>
      <c r="O2788">
        <v>4991</v>
      </c>
      <c r="P2788" s="2">
        <v>4986</v>
      </c>
      <c r="Q2788" s="10" t="s">
        <v>3283</v>
      </c>
    </row>
    <row r="2789" spans="1:17" x14ac:dyDescent="0.2">
      <c r="A2789" t="s">
        <v>7256</v>
      </c>
      <c r="B2789">
        <v>49019</v>
      </c>
      <c r="C2789">
        <v>50</v>
      </c>
      <c r="D2789" t="str">
        <f t="shared" si="141"/>
        <v>05000US49019</v>
      </c>
      <c r="E2789" t="s">
        <v>2810</v>
      </c>
      <c r="F2789" t="str">
        <f t="shared" si="142"/>
        <v>Grand</v>
      </c>
      <c r="G2789" t="str">
        <f t="shared" si="143"/>
        <v>Utah</v>
      </c>
      <c r="H2789">
        <v>9225</v>
      </c>
      <c r="I2789">
        <v>9225</v>
      </c>
      <c r="J2789">
        <v>9298</v>
      </c>
      <c r="K2789">
        <v>9263</v>
      </c>
      <c r="L2789">
        <v>9314</v>
      </c>
      <c r="M2789">
        <v>9332</v>
      </c>
      <c r="N2789">
        <v>9420</v>
      </c>
      <c r="O2789">
        <v>9493</v>
      </c>
      <c r="P2789" s="2">
        <v>9579</v>
      </c>
      <c r="Q2789" s="10" t="s">
        <v>3283</v>
      </c>
    </row>
    <row r="2790" spans="1:17" x14ac:dyDescent="0.2">
      <c r="A2790" t="s">
        <v>7257</v>
      </c>
      <c r="B2790">
        <v>49021</v>
      </c>
      <c r="C2790">
        <v>50</v>
      </c>
      <c r="D2790" t="str">
        <f t="shared" si="141"/>
        <v>05000US49021</v>
      </c>
      <c r="E2790" t="s">
        <v>2811</v>
      </c>
      <c r="F2790" t="str">
        <f t="shared" si="142"/>
        <v>Iron</v>
      </c>
      <c r="G2790" t="str">
        <f t="shared" si="143"/>
        <v>Utah</v>
      </c>
      <c r="H2790">
        <v>46163</v>
      </c>
      <c r="I2790">
        <v>46163</v>
      </c>
      <c r="J2790">
        <v>46264</v>
      </c>
      <c r="K2790">
        <v>46657</v>
      </c>
      <c r="L2790">
        <v>46706</v>
      </c>
      <c r="M2790">
        <v>46632</v>
      </c>
      <c r="N2790">
        <v>47185</v>
      </c>
      <c r="O2790">
        <v>48294</v>
      </c>
      <c r="P2790" s="2">
        <v>49937</v>
      </c>
      <c r="Q2790" s="10" t="s">
        <v>3283</v>
      </c>
    </row>
    <row r="2791" spans="1:17" x14ac:dyDescent="0.2">
      <c r="A2791" t="s">
        <v>7258</v>
      </c>
      <c r="B2791">
        <v>49023</v>
      </c>
      <c r="C2791">
        <v>50</v>
      </c>
      <c r="D2791" t="str">
        <f t="shared" si="141"/>
        <v>05000US49023</v>
      </c>
      <c r="E2791" t="s">
        <v>2812</v>
      </c>
      <c r="F2791" t="str">
        <f t="shared" si="142"/>
        <v>Juab</v>
      </c>
      <c r="G2791" t="str">
        <f t="shared" si="143"/>
        <v>Utah</v>
      </c>
      <c r="H2791">
        <v>10246</v>
      </c>
      <c r="I2791">
        <v>10246</v>
      </c>
      <c r="J2791">
        <v>10222</v>
      </c>
      <c r="K2791">
        <v>10302</v>
      </c>
      <c r="L2791">
        <v>10282</v>
      </c>
      <c r="M2791">
        <v>10255</v>
      </c>
      <c r="N2791">
        <v>10421</v>
      </c>
      <c r="O2791">
        <v>10566</v>
      </c>
      <c r="P2791" s="2">
        <v>11010</v>
      </c>
      <c r="Q2791" s="10" t="s">
        <v>3283</v>
      </c>
    </row>
    <row r="2792" spans="1:17" x14ac:dyDescent="0.2">
      <c r="A2792" t="s">
        <v>7259</v>
      </c>
      <c r="B2792">
        <v>49025</v>
      </c>
      <c r="C2792">
        <v>50</v>
      </c>
      <c r="D2792" t="str">
        <f t="shared" si="141"/>
        <v>05000US49025</v>
      </c>
      <c r="E2792" t="s">
        <v>2813</v>
      </c>
      <c r="F2792" t="str">
        <f t="shared" si="142"/>
        <v>Kane</v>
      </c>
      <c r="G2792" t="str">
        <f t="shared" si="143"/>
        <v>Utah</v>
      </c>
      <c r="H2792">
        <v>7125</v>
      </c>
      <c r="I2792">
        <v>7125</v>
      </c>
      <c r="J2792">
        <v>7123</v>
      </c>
      <c r="K2792">
        <v>7203</v>
      </c>
      <c r="L2792">
        <v>7199</v>
      </c>
      <c r="M2792">
        <v>7200</v>
      </c>
      <c r="N2792">
        <v>7228</v>
      </c>
      <c r="O2792">
        <v>7120</v>
      </c>
      <c r="P2792" s="2">
        <v>7334</v>
      </c>
      <c r="Q2792" s="10" t="s">
        <v>3283</v>
      </c>
    </row>
    <row r="2793" spans="1:17" x14ac:dyDescent="0.2">
      <c r="A2793" t="s">
        <v>7260</v>
      </c>
      <c r="B2793">
        <v>49027</v>
      </c>
      <c r="C2793">
        <v>50</v>
      </c>
      <c r="D2793" t="str">
        <f t="shared" si="141"/>
        <v>05000US49027</v>
      </c>
      <c r="E2793" t="s">
        <v>2814</v>
      </c>
      <c r="F2793" t="str">
        <f t="shared" si="142"/>
        <v>Millard</v>
      </c>
      <c r="G2793" t="str">
        <f t="shared" si="143"/>
        <v>Utah</v>
      </c>
      <c r="H2793">
        <v>12503</v>
      </c>
      <c r="I2793">
        <v>12503</v>
      </c>
      <c r="J2793">
        <v>12513</v>
      </c>
      <c r="K2793">
        <v>12595</v>
      </c>
      <c r="L2793">
        <v>12524</v>
      </c>
      <c r="M2793">
        <v>12594</v>
      </c>
      <c r="N2793">
        <v>12560</v>
      </c>
      <c r="O2793">
        <v>12649</v>
      </c>
      <c r="P2793" s="2">
        <v>12694</v>
      </c>
      <c r="Q2793" s="10" t="s">
        <v>3283</v>
      </c>
    </row>
    <row r="2794" spans="1:17" x14ac:dyDescent="0.2">
      <c r="A2794" t="s">
        <v>7261</v>
      </c>
      <c r="B2794">
        <v>49029</v>
      </c>
      <c r="C2794">
        <v>50</v>
      </c>
      <c r="D2794" t="str">
        <f t="shared" si="141"/>
        <v>05000US49029</v>
      </c>
      <c r="E2794" t="s">
        <v>2815</v>
      </c>
      <c r="F2794" t="str">
        <f t="shared" si="142"/>
        <v>Morgan</v>
      </c>
      <c r="G2794" t="str">
        <f t="shared" si="143"/>
        <v>Utah</v>
      </c>
      <c r="H2794">
        <v>9469</v>
      </c>
      <c r="I2794">
        <v>9469</v>
      </c>
      <c r="J2794">
        <v>9527</v>
      </c>
      <c r="K2794">
        <v>9660</v>
      </c>
      <c r="L2794">
        <v>9822</v>
      </c>
      <c r="M2794">
        <v>10240</v>
      </c>
      <c r="N2794">
        <v>10636</v>
      </c>
      <c r="O2794">
        <v>11091</v>
      </c>
      <c r="P2794" s="2">
        <v>11437</v>
      </c>
      <c r="Q2794" s="10" t="s">
        <v>3283</v>
      </c>
    </row>
    <row r="2795" spans="1:17" x14ac:dyDescent="0.2">
      <c r="A2795" t="s">
        <v>7262</v>
      </c>
      <c r="B2795">
        <v>49031</v>
      </c>
      <c r="C2795">
        <v>50</v>
      </c>
      <c r="D2795" t="str">
        <f t="shared" si="141"/>
        <v>05000US49031</v>
      </c>
      <c r="E2795" t="s">
        <v>2816</v>
      </c>
      <c r="F2795" t="str">
        <f t="shared" si="142"/>
        <v>Piute</v>
      </c>
      <c r="G2795" t="str">
        <f t="shared" si="143"/>
        <v>Utah</v>
      </c>
      <c r="H2795">
        <v>1556</v>
      </c>
      <c r="I2795">
        <v>1557</v>
      </c>
      <c r="J2795">
        <v>1556</v>
      </c>
      <c r="K2795">
        <v>1518</v>
      </c>
      <c r="L2795">
        <v>1523</v>
      </c>
      <c r="M2795">
        <v>1514</v>
      </c>
      <c r="N2795">
        <v>1479</v>
      </c>
      <c r="O2795">
        <v>1503</v>
      </c>
      <c r="P2795" s="2">
        <v>1466</v>
      </c>
      <c r="Q2795" s="10" t="s">
        <v>3283</v>
      </c>
    </row>
    <row r="2796" spans="1:17" x14ac:dyDescent="0.2">
      <c r="A2796" t="s">
        <v>7263</v>
      </c>
      <c r="B2796">
        <v>49033</v>
      </c>
      <c r="C2796">
        <v>50</v>
      </c>
      <c r="D2796" t="str">
        <f t="shared" si="141"/>
        <v>05000US49033</v>
      </c>
      <c r="E2796" t="s">
        <v>2817</v>
      </c>
      <c r="F2796" t="str">
        <f t="shared" si="142"/>
        <v>Rich</v>
      </c>
      <c r="G2796" t="str">
        <f t="shared" si="143"/>
        <v>Utah</v>
      </c>
      <c r="H2796">
        <v>2264</v>
      </c>
      <c r="I2796">
        <v>2264</v>
      </c>
      <c r="J2796">
        <v>2251</v>
      </c>
      <c r="K2796">
        <v>2309</v>
      </c>
      <c r="L2796">
        <v>2269</v>
      </c>
      <c r="M2796">
        <v>2260</v>
      </c>
      <c r="N2796">
        <v>2274</v>
      </c>
      <c r="O2796">
        <v>2296</v>
      </c>
      <c r="P2796" s="2">
        <v>2319</v>
      </c>
      <c r="Q2796" s="10" t="s">
        <v>3283</v>
      </c>
    </row>
    <row r="2797" spans="1:17" x14ac:dyDescent="0.2">
      <c r="A2797" t="s">
        <v>7264</v>
      </c>
      <c r="B2797">
        <v>49035</v>
      </c>
      <c r="C2797">
        <v>50</v>
      </c>
      <c r="D2797" t="str">
        <f t="shared" si="141"/>
        <v>05000US49035</v>
      </c>
      <c r="E2797" t="s">
        <v>2818</v>
      </c>
      <c r="F2797" t="str">
        <f t="shared" si="142"/>
        <v>Salt Lake</v>
      </c>
      <c r="G2797" t="str">
        <f t="shared" si="143"/>
        <v>Utah</v>
      </c>
      <c r="H2797">
        <v>1029655</v>
      </c>
      <c r="I2797">
        <v>1029581</v>
      </c>
      <c r="J2797">
        <v>1033172</v>
      </c>
      <c r="K2797">
        <v>1048534</v>
      </c>
      <c r="L2797">
        <v>1064462</v>
      </c>
      <c r="M2797">
        <v>1080761</v>
      </c>
      <c r="N2797">
        <v>1091389</v>
      </c>
      <c r="O2797">
        <v>1104622</v>
      </c>
      <c r="P2797" s="2">
        <v>1121354</v>
      </c>
      <c r="Q2797" s="10" t="s">
        <v>3283</v>
      </c>
    </row>
    <row r="2798" spans="1:17" x14ac:dyDescent="0.2">
      <c r="A2798" t="s">
        <v>7265</v>
      </c>
      <c r="B2798">
        <v>49037</v>
      </c>
      <c r="C2798">
        <v>50</v>
      </c>
      <c r="D2798" t="str">
        <f t="shared" si="141"/>
        <v>05000US49037</v>
      </c>
      <c r="E2798" t="s">
        <v>2819</v>
      </c>
      <c r="F2798" t="str">
        <f t="shared" si="142"/>
        <v>San Juan</v>
      </c>
      <c r="G2798" t="str">
        <f t="shared" si="143"/>
        <v>Utah</v>
      </c>
      <c r="H2798">
        <v>14746</v>
      </c>
      <c r="I2798">
        <v>14749</v>
      </c>
      <c r="J2798">
        <v>14797</v>
      </c>
      <c r="K2798">
        <v>14787</v>
      </c>
      <c r="L2798">
        <v>14900</v>
      </c>
      <c r="M2798">
        <v>14988</v>
      </c>
      <c r="N2798">
        <v>15208</v>
      </c>
      <c r="O2798">
        <v>15707</v>
      </c>
      <c r="P2798" s="2">
        <v>16895</v>
      </c>
      <c r="Q2798" s="10" t="s">
        <v>3283</v>
      </c>
    </row>
    <row r="2799" spans="1:17" x14ac:dyDescent="0.2">
      <c r="A2799" t="s">
        <v>7266</v>
      </c>
      <c r="B2799">
        <v>49039</v>
      </c>
      <c r="C2799">
        <v>50</v>
      </c>
      <c r="D2799" t="str">
        <f t="shared" si="141"/>
        <v>05000US49039</v>
      </c>
      <c r="E2799" t="s">
        <v>2820</v>
      </c>
      <c r="F2799" t="str">
        <f t="shared" si="142"/>
        <v>Sanpete</v>
      </c>
      <c r="G2799" t="str">
        <f t="shared" si="143"/>
        <v>Utah</v>
      </c>
      <c r="H2799">
        <v>27822</v>
      </c>
      <c r="I2799">
        <v>27822</v>
      </c>
      <c r="J2799">
        <v>27882</v>
      </c>
      <c r="K2799">
        <v>28013</v>
      </c>
      <c r="L2799">
        <v>27997</v>
      </c>
      <c r="M2799">
        <v>28183</v>
      </c>
      <c r="N2799">
        <v>28367</v>
      </c>
      <c r="O2799">
        <v>28801</v>
      </c>
      <c r="P2799" s="2">
        <v>29409</v>
      </c>
      <c r="Q2799" s="10" t="s">
        <v>3283</v>
      </c>
    </row>
    <row r="2800" spans="1:17" x14ac:dyDescent="0.2">
      <c r="A2800" t="s">
        <v>7267</v>
      </c>
      <c r="B2800">
        <v>49041</v>
      </c>
      <c r="C2800">
        <v>50</v>
      </c>
      <c r="D2800" t="str">
        <f t="shared" si="141"/>
        <v>05000US49041</v>
      </c>
      <c r="E2800" t="s">
        <v>2821</v>
      </c>
      <c r="F2800" t="str">
        <f t="shared" si="142"/>
        <v>Sevier</v>
      </c>
      <c r="G2800" t="str">
        <f t="shared" si="143"/>
        <v>Utah</v>
      </c>
      <c r="H2800">
        <v>20802</v>
      </c>
      <c r="I2800">
        <v>20801</v>
      </c>
      <c r="J2800">
        <v>20772</v>
      </c>
      <c r="K2800">
        <v>20867</v>
      </c>
      <c r="L2800">
        <v>20716</v>
      </c>
      <c r="M2800">
        <v>20823</v>
      </c>
      <c r="N2800">
        <v>20821</v>
      </c>
      <c r="O2800">
        <v>20940</v>
      </c>
      <c r="P2800" s="2">
        <v>21267</v>
      </c>
      <c r="Q2800" s="10" t="s">
        <v>3283</v>
      </c>
    </row>
    <row r="2801" spans="1:20" x14ac:dyDescent="0.2">
      <c r="A2801" t="s">
        <v>7268</v>
      </c>
      <c r="B2801">
        <v>49043</v>
      </c>
      <c r="C2801">
        <v>50</v>
      </c>
      <c r="D2801" t="str">
        <f t="shared" si="141"/>
        <v>05000US49043</v>
      </c>
      <c r="E2801" t="s">
        <v>2822</v>
      </c>
      <c r="F2801" t="str">
        <f t="shared" si="142"/>
        <v>Summit</v>
      </c>
      <c r="G2801" t="str">
        <f t="shared" si="143"/>
        <v>Utah</v>
      </c>
      <c r="H2801">
        <v>36324</v>
      </c>
      <c r="I2801">
        <v>36327</v>
      </c>
      <c r="J2801">
        <v>36465</v>
      </c>
      <c r="K2801">
        <v>37407</v>
      </c>
      <c r="L2801">
        <v>37867</v>
      </c>
      <c r="M2801">
        <v>38387</v>
      </c>
      <c r="N2801">
        <v>39005</v>
      </c>
      <c r="O2801">
        <v>39481</v>
      </c>
      <c r="P2801" s="2">
        <v>40307</v>
      </c>
      <c r="Q2801" s="10" t="s">
        <v>3283</v>
      </c>
    </row>
    <row r="2802" spans="1:20" x14ac:dyDescent="0.2">
      <c r="A2802" t="s">
        <v>7269</v>
      </c>
      <c r="B2802">
        <v>49045</v>
      </c>
      <c r="C2802">
        <v>50</v>
      </c>
      <c r="D2802" t="str">
        <f t="shared" si="141"/>
        <v>05000US49045</v>
      </c>
      <c r="E2802" t="s">
        <v>2823</v>
      </c>
      <c r="F2802" t="str">
        <f t="shared" si="142"/>
        <v>Tooele</v>
      </c>
      <c r="G2802" t="str">
        <f t="shared" si="143"/>
        <v>Utah</v>
      </c>
      <c r="H2802">
        <v>58218</v>
      </c>
      <c r="I2802">
        <v>58218</v>
      </c>
      <c r="J2802">
        <v>58517</v>
      </c>
      <c r="K2802">
        <v>59270</v>
      </c>
      <c r="L2802">
        <v>59872</v>
      </c>
      <c r="M2802">
        <v>60749</v>
      </c>
      <c r="N2802">
        <v>61599</v>
      </c>
      <c r="O2802">
        <v>62879</v>
      </c>
      <c r="P2802" s="2">
        <v>64833</v>
      </c>
      <c r="Q2802" s="10" t="s">
        <v>3283</v>
      </c>
    </row>
    <row r="2803" spans="1:20" x14ac:dyDescent="0.2">
      <c r="A2803" t="s">
        <v>7270</v>
      </c>
      <c r="B2803">
        <v>49047</v>
      </c>
      <c r="C2803">
        <v>50</v>
      </c>
      <c r="D2803" t="str">
        <f t="shared" si="141"/>
        <v>05000US49047</v>
      </c>
      <c r="E2803" t="s">
        <v>2824</v>
      </c>
      <c r="F2803" t="str">
        <f t="shared" si="142"/>
        <v>Uintah</v>
      </c>
      <c r="G2803" t="str">
        <f t="shared" si="143"/>
        <v>Utah</v>
      </c>
      <c r="H2803">
        <v>32588</v>
      </c>
      <c r="I2803">
        <v>32584</v>
      </c>
      <c r="J2803">
        <v>32446</v>
      </c>
      <c r="K2803">
        <v>33275</v>
      </c>
      <c r="L2803">
        <v>34682</v>
      </c>
      <c r="M2803">
        <v>35737</v>
      </c>
      <c r="N2803">
        <v>36958</v>
      </c>
      <c r="O2803">
        <v>37789</v>
      </c>
      <c r="P2803" s="2">
        <v>36373</v>
      </c>
      <c r="Q2803" s="10" t="s">
        <v>3283</v>
      </c>
    </row>
    <row r="2804" spans="1:20" x14ac:dyDescent="0.2">
      <c r="A2804" t="s">
        <v>7271</v>
      </c>
      <c r="B2804">
        <v>49049</v>
      </c>
      <c r="C2804">
        <v>50</v>
      </c>
      <c r="D2804" t="str">
        <f t="shared" si="141"/>
        <v>05000US49049</v>
      </c>
      <c r="E2804" t="s">
        <v>2825</v>
      </c>
      <c r="F2804" t="str">
        <f t="shared" si="142"/>
        <v>Utah</v>
      </c>
      <c r="G2804" t="str">
        <f t="shared" si="143"/>
        <v>Utah</v>
      </c>
      <c r="H2804">
        <v>516564</v>
      </c>
      <c r="I2804">
        <v>516640</v>
      </c>
      <c r="J2804">
        <v>520118</v>
      </c>
      <c r="K2804">
        <v>530678</v>
      </c>
      <c r="L2804">
        <v>540170</v>
      </c>
      <c r="M2804">
        <v>552386</v>
      </c>
      <c r="N2804">
        <v>561232</v>
      </c>
      <c r="O2804">
        <v>574796</v>
      </c>
      <c r="P2804" s="2">
        <v>592299</v>
      </c>
      <c r="Q2804" s="10" t="s">
        <v>3283</v>
      </c>
    </row>
    <row r="2805" spans="1:20" x14ac:dyDescent="0.2">
      <c r="A2805" t="s">
        <v>7272</v>
      </c>
      <c r="B2805">
        <v>49051</v>
      </c>
      <c r="C2805">
        <v>50</v>
      </c>
      <c r="D2805" t="str">
        <f t="shared" si="141"/>
        <v>05000US49051</v>
      </c>
      <c r="E2805" t="s">
        <v>2826</v>
      </c>
      <c r="F2805" t="str">
        <f t="shared" si="142"/>
        <v>Wasatch</v>
      </c>
      <c r="G2805" t="str">
        <f t="shared" si="143"/>
        <v>Utah</v>
      </c>
      <c r="H2805">
        <v>23530</v>
      </c>
      <c r="I2805">
        <v>23525</v>
      </c>
      <c r="J2805">
        <v>23629</v>
      </c>
      <c r="K2805">
        <v>24403</v>
      </c>
      <c r="L2805">
        <v>25385</v>
      </c>
      <c r="M2805">
        <v>26609</v>
      </c>
      <c r="N2805">
        <v>27789</v>
      </c>
      <c r="O2805">
        <v>29165</v>
      </c>
      <c r="P2805" s="2">
        <v>30528</v>
      </c>
      <c r="Q2805" s="10" t="s">
        <v>3283</v>
      </c>
    </row>
    <row r="2806" spans="1:20" x14ac:dyDescent="0.2">
      <c r="A2806" t="s">
        <v>7273</v>
      </c>
      <c r="B2806">
        <v>49053</v>
      </c>
      <c r="C2806">
        <v>50</v>
      </c>
      <c r="D2806" t="str">
        <f t="shared" si="141"/>
        <v>05000US49053</v>
      </c>
      <c r="E2806" t="s">
        <v>2827</v>
      </c>
      <c r="F2806" t="str">
        <f t="shared" si="142"/>
        <v>Washington</v>
      </c>
      <c r="G2806" t="str">
        <f t="shared" si="143"/>
        <v>Utah</v>
      </c>
      <c r="H2806">
        <v>138115</v>
      </c>
      <c r="I2806">
        <v>138115</v>
      </c>
      <c r="J2806">
        <v>138443</v>
      </c>
      <c r="K2806">
        <v>141541</v>
      </c>
      <c r="L2806">
        <v>144613</v>
      </c>
      <c r="M2806">
        <v>147628</v>
      </c>
      <c r="N2806">
        <v>151857</v>
      </c>
      <c r="O2806">
        <v>155450</v>
      </c>
      <c r="P2806" s="2">
        <v>160245</v>
      </c>
      <c r="Q2806" s="10" t="s">
        <v>3283</v>
      </c>
    </row>
    <row r="2807" spans="1:20" x14ac:dyDescent="0.2">
      <c r="A2807" t="s">
        <v>7274</v>
      </c>
      <c r="B2807">
        <v>49055</v>
      </c>
      <c r="C2807">
        <v>50</v>
      </c>
      <c r="D2807" t="str">
        <f t="shared" si="141"/>
        <v>05000US49055</v>
      </c>
      <c r="E2807" t="s">
        <v>2828</v>
      </c>
      <c r="F2807" t="str">
        <f t="shared" si="142"/>
        <v>Wayne</v>
      </c>
      <c r="G2807" t="str">
        <f t="shared" si="143"/>
        <v>Utah</v>
      </c>
      <c r="H2807">
        <v>2778</v>
      </c>
      <c r="I2807">
        <v>2778</v>
      </c>
      <c r="J2807">
        <v>2765</v>
      </c>
      <c r="K2807">
        <v>2754</v>
      </c>
      <c r="L2807">
        <v>2724</v>
      </c>
      <c r="M2807">
        <v>2728</v>
      </c>
      <c r="N2807">
        <v>2722</v>
      </c>
      <c r="O2807">
        <v>2703</v>
      </c>
      <c r="P2807" s="2">
        <v>2702</v>
      </c>
      <c r="Q2807" s="10" t="s">
        <v>3283</v>
      </c>
    </row>
    <row r="2808" spans="1:20" x14ac:dyDescent="0.2">
      <c r="A2808" t="s">
        <v>7275</v>
      </c>
      <c r="B2808">
        <v>49057</v>
      </c>
      <c r="C2808">
        <v>50</v>
      </c>
      <c r="D2808" t="str">
        <f t="shared" si="141"/>
        <v>05000US49057</v>
      </c>
      <c r="E2808" t="s">
        <v>2829</v>
      </c>
      <c r="F2808" t="str">
        <f t="shared" si="142"/>
        <v>Weber</v>
      </c>
      <c r="G2808" t="str">
        <f t="shared" si="143"/>
        <v>Utah</v>
      </c>
      <c r="H2808">
        <v>231236</v>
      </c>
      <c r="I2808">
        <v>231229</v>
      </c>
      <c r="J2808">
        <v>232214</v>
      </c>
      <c r="K2808">
        <v>234022</v>
      </c>
      <c r="L2808">
        <v>236565</v>
      </c>
      <c r="M2808">
        <v>238528</v>
      </c>
      <c r="N2808">
        <v>240536</v>
      </c>
      <c r="O2808">
        <v>243453</v>
      </c>
      <c r="P2808" s="2">
        <v>247560</v>
      </c>
      <c r="Q2808" s="10" t="s">
        <v>3283</v>
      </c>
    </row>
    <row r="2809" spans="1:20" x14ac:dyDescent="0.2">
      <c r="A2809" t="s">
        <v>7276</v>
      </c>
      <c r="B2809">
        <v>50001</v>
      </c>
      <c r="C2809">
        <v>50</v>
      </c>
      <c r="D2809" t="str">
        <f t="shared" si="141"/>
        <v>05000US50001</v>
      </c>
      <c r="E2809" t="s">
        <v>2830</v>
      </c>
      <c r="F2809" t="str">
        <f t="shared" si="142"/>
        <v>Addison</v>
      </c>
      <c r="G2809" t="str">
        <f t="shared" si="143"/>
        <v>Vermont</v>
      </c>
      <c r="H2809">
        <v>36821</v>
      </c>
      <c r="I2809">
        <v>36824</v>
      </c>
      <c r="J2809">
        <v>36819</v>
      </c>
      <c r="K2809">
        <v>36875</v>
      </c>
      <c r="L2809">
        <v>36855</v>
      </c>
      <c r="M2809">
        <v>36903</v>
      </c>
      <c r="N2809">
        <v>36979</v>
      </c>
      <c r="O2809">
        <v>36934</v>
      </c>
      <c r="P2809" s="2">
        <v>36959</v>
      </c>
      <c r="Q2809" s="10" t="s">
        <v>3231</v>
      </c>
      <c r="S2809" s="2"/>
      <c r="T2809" s="2"/>
    </row>
    <row r="2810" spans="1:20" x14ac:dyDescent="0.2">
      <c r="A2810" t="s">
        <v>7277</v>
      </c>
      <c r="B2810">
        <v>50003</v>
      </c>
      <c r="C2810">
        <v>50</v>
      </c>
      <c r="D2810" t="str">
        <f t="shared" si="141"/>
        <v>05000US50003</v>
      </c>
      <c r="E2810" t="s">
        <v>2831</v>
      </c>
      <c r="F2810" t="str">
        <f t="shared" si="142"/>
        <v>Bennington</v>
      </c>
      <c r="G2810" t="str">
        <f t="shared" si="143"/>
        <v>Vermont</v>
      </c>
      <c r="H2810">
        <v>37125</v>
      </c>
      <c r="I2810">
        <v>37125</v>
      </c>
      <c r="J2810">
        <v>37107</v>
      </c>
      <c r="K2810">
        <v>36851</v>
      </c>
      <c r="L2810">
        <v>36704</v>
      </c>
      <c r="M2810">
        <v>36741</v>
      </c>
      <c r="N2810">
        <v>36476</v>
      </c>
      <c r="O2810">
        <v>36404</v>
      </c>
      <c r="P2810" s="2">
        <v>36191</v>
      </c>
      <c r="Q2810" s="10" t="s">
        <v>3231</v>
      </c>
      <c r="S2810" s="2"/>
      <c r="T2810" s="2"/>
    </row>
    <row r="2811" spans="1:20" x14ac:dyDescent="0.2">
      <c r="A2811" t="s">
        <v>7278</v>
      </c>
      <c r="B2811">
        <v>50005</v>
      </c>
      <c r="C2811">
        <v>50</v>
      </c>
      <c r="D2811" t="str">
        <f t="shared" si="141"/>
        <v>05000US50005</v>
      </c>
      <c r="E2811" t="s">
        <v>2832</v>
      </c>
      <c r="F2811" t="str">
        <f t="shared" si="142"/>
        <v>Caledonia</v>
      </c>
      <c r="G2811" t="str">
        <f t="shared" si="143"/>
        <v>Vermont</v>
      </c>
      <c r="H2811">
        <v>31227</v>
      </c>
      <c r="I2811">
        <v>31232</v>
      </c>
      <c r="J2811">
        <v>31182</v>
      </c>
      <c r="K2811">
        <v>31136</v>
      </c>
      <c r="L2811">
        <v>31090</v>
      </c>
      <c r="M2811">
        <v>31112</v>
      </c>
      <c r="N2811">
        <v>30971</v>
      </c>
      <c r="O2811">
        <v>30791</v>
      </c>
      <c r="P2811" s="2">
        <v>30333</v>
      </c>
      <c r="Q2811" s="10" t="s">
        <v>3231</v>
      </c>
      <c r="S2811" s="3"/>
      <c r="T2811" s="2"/>
    </row>
    <row r="2812" spans="1:20" x14ac:dyDescent="0.2">
      <c r="A2812" t="s">
        <v>7279</v>
      </c>
      <c r="B2812">
        <v>50007</v>
      </c>
      <c r="C2812">
        <v>50</v>
      </c>
      <c r="D2812" t="str">
        <f t="shared" si="141"/>
        <v>05000US50007</v>
      </c>
      <c r="E2812" t="s">
        <v>2833</v>
      </c>
      <c r="F2812" t="str">
        <f t="shared" si="142"/>
        <v>Chittenden</v>
      </c>
      <c r="G2812" t="str">
        <f t="shared" si="143"/>
        <v>Vermont</v>
      </c>
      <c r="H2812">
        <v>156545</v>
      </c>
      <c r="I2812">
        <v>156540</v>
      </c>
      <c r="J2812">
        <v>156805</v>
      </c>
      <c r="K2812">
        <v>157740</v>
      </c>
      <c r="L2812">
        <v>158772</v>
      </c>
      <c r="M2812">
        <v>159933</v>
      </c>
      <c r="N2812">
        <v>160850</v>
      </c>
      <c r="O2812">
        <v>161466</v>
      </c>
      <c r="P2812" s="2">
        <v>161531</v>
      </c>
      <c r="Q2812" s="10" t="s">
        <v>3231</v>
      </c>
      <c r="S2812" s="3"/>
      <c r="T2812" s="2"/>
    </row>
    <row r="2813" spans="1:20" x14ac:dyDescent="0.2">
      <c r="A2813" t="s">
        <v>7280</v>
      </c>
      <c r="B2813">
        <v>50009</v>
      </c>
      <c r="C2813">
        <v>50</v>
      </c>
      <c r="D2813" t="str">
        <f t="shared" si="141"/>
        <v>05000US50009</v>
      </c>
      <c r="E2813" t="s">
        <v>2834</v>
      </c>
      <c r="F2813" t="str">
        <f t="shared" si="142"/>
        <v>Essex</v>
      </c>
      <c r="G2813" t="str">
        <f t="shared" si="143"/>
        <v>Vermont</v>
      </c>
      <c r="H2813">
        <v>6306</v>
      </c>
      <c r="I2813">
        <v>6306</v>
      </c>
      <c r="J2813">
        <v>6302</v>
      </c>
      <c r="K2813">
        <v>6327</v>
      </c>
      <c r="L2813">
        <v>6219</v>
      </c>
      <c r="M2813">
        <v>6188</v>
      </c>
      <c r="N2813">
        <v>6124</v>
      </c>
      <c r="O2813">
        <v>6157</v>
      </c>
      <c r="P2813" s="2">
        <v>6176</v>
      </c>
      <c r="Q2813" s="10" t="s">
        <v>3231</v>
      </c>
    </row>
    <row r="2814" spans="1:20" x14ac:dyDescent="0.2">
      <c r="A2814" t="s">
        <v>7281</v>
      </c>
      <c r="B2814">
        <v>50011</v>
      </c>
      <c r="C2814">
        <v>50</v>
      </c>
      <c r="D2814" t="str">
        <f t="shared" si="141"/>
        <v>05000US50011</v>
      </c>
      <c r="E2814" t="s">
        <v>2835</v>
      </c>
      <c r="F2814" t="str">
        <f t="shared" si="142"/>
        <v>Franklin</v>
      </c>
      <c r="G2814" t="str">
        <f t="shared" si="143"/>
        <v>Vermont</v>
      </c>
      <c r="H2814">
        <v>47746</v>
      </c>
      <c r="I2814">
        <v>47752</v>
      </c>
      <c r="J2814">
        <v>47797</v>
      </c>
      <c r="K2814">
        <v>48168</v>
      </c>
      <c r="L2814">
        <v>48259</v>
      </c>
      <c r="M2814">
        <v>48304</v>
      </c>
      <c r="N2814">
        <v>48714</v>
      </c>
      <c r="O2814">
        <v>48935</v>
      </c>
      <c r="P2814" s="2">
        <v>48915</v>
      </c>
      <c r="Q2814" s="10" t="s">
        <v>3231</v>
      </c>
    </row>
    <row r="2815" spans="1:20" x14ac:dyDescent="0.2">
      <c r="A2815" t="s">
        <v>7282</v>
      </c>
      <c r="B2815">
        <v>50013</v>
      </c>
      <c r="C2815">
        <v>50</v>
      </c>
      <c r="D2815" t="str">
        <f t="shared" si="141"/>
        <v>05000US50013</v>
      </c>
      <c r="E2815" t="s">
        <v>2836</v>
      </c>
      <c r="F2815" t="str">
        <f t="shared" si="142"/>
        <v>Grand Isle</v>
      </c>
      <c r="G2815" t="str">
        <f t="shared" si="143"/>
        <v>Vermont</v>
      </c>
      <c r="H2815">
        <v>6970</v>
      </c>
      <c r="I2815">
        <v>6970</v>
      </c>
      <c r="J2815">
        <v>6952</v>
      </c>
      <c r="K2815">
        <v>6982</v>
      </c>
      <c r="L2815">
        <v>6975</v>
      </c>
      <c r="M2815">
        <v>6986</v>
      </c>
      <c r="N2815">
        <v>6973</v>
      </c>
      <c r="O2815">
        <v>6872</v>
      </c>
      <c r="P2815" s="2">
        <v>6919</v>
      </c>
      <c r="Q2815" s="10" t="s">
        <v>3298</v>
      </c>
    </row>
    <row r="2816" spans="1:20" x14ac:dyDescent="0.2">
      <c r="A2816" t="s">
        <v>7283</v>
      </c>
      <c r="B2816">
        <v>50015</v>
      </c>
      <c r="C2816">
        <v>50</v>
      </c>
      <c r="D2816" t="str">
        <f t="shared" si="141"/>
        <v>05000US50015</v>
      </c>
      <c r="E2816" t="s">
        <v>2837</v>
      </c>
      <c r="F2816" t="str">
        <f t="shared" si="142"/>
        <v>Lamoille</v>
      </c>
      <c r="G2816" t="str">
        <f t="shared" si="143"/>
        <v>Vermont</v>
      </c>
      <c r="H2816">
        <v>24475</v>
      </c>
      <c r="I2816">
        <v>24475</v>
      </c>
      <c r="J2816">
        <v>24537</v>
      </c>
      <c r="K2816">
        <v>24693</v>
      </c>
      <c r="L2816">
        <v>24941</v>
      </c>
      <c r="M2816">
        <v>25089</v>
      </c>
      <c r="N2816">
        <v>25112</v>
      </c>
      <c r="O2816">
        <v>25204</v>
      </c>
      <c r="P2816" s="2">
        <v>25333</v>
      </c>
      <c r="Q2816" s="10" t="s">
        <v>3231</v>
      </c>
    </row>
    <row r="2817" spans="1:20" x14ac:dyDescent="0.2">
      <c r="A2817" t="s">
        <v>7284</v>
      </c>
      <c r="B2817">
        <v>50017</v>
      </c>
      <c r="C2817">
        <v>50</v>
      </c>
      <c r="D2817" t="str">
        <f t="shared" si="141"/>
        <v>05000US50017</v>
      </c>
      <c r="E2817" t="s">
        <v>2838</v>
      </c>
      <c r="F2817" t="str">
        <f t="shared" si="142"/>
        <v>Orange</v>
      </c>
      <c r="G2817" t="str">
        <f t="shared" si="143"/>
        <v>Vermont</v>
      </c>
      <c r="H2817">
        <v>28936</v>
      </c>
      <c r="I2817">
        <v>28937</v>
      </c>
      <c r="J2817">
        <v>28950</v>
      </c>
      <c r="K2817">
        <v>29051</v>
      </c>
      <c r="L2817">
        <v>28947</v>
      </c>
      <c r="M2817">
        <v>28873</v>
      </c>
      <c r="N2817">
        <v>28868</v>
      </c>
      <c r="O2817">
        <v>28878</v>
      </c>
      <c r="P2817" s="2">
        <v>28919</v>
      </c>
      <c r="Q2817" s="10" t="s">
        <v>3231</v>
      </c>
    </row>
    <row r="2818" spans="1:20" x14ac:dyDescent="0.2">
      <c r="A2818" t="s">
        <v>7285</v>
      </c>
      <c r="B2818">
        <v>50019</v>
      </c>
      <c r="C2818">
        <v>50</v>
      </c>
      <c r="D2818" t="str">
        <f t="shared" si="141"/>
        <v>05000US50019</v>
      </c>
      <c r="E2818" t="s">
        <v>2839</v>
      </c>
      <c r="F2818" t="str">
        <f t="shared" si="142"/>
        <v>Orleans</v>
      </c>
      <c r="G2818" t="str">
        <f t="shared" si="143"/>
        <v>Vermont</v>
      </c>
      <c r="H2818">
        <v>27231</v>
      </c>
      <c r="I2818">
        <v>27234</v>
      </c>
      <c r="J2818">
        <v>27246</v>
      </c>
      <c r="K2818">
        <v>27186</v>
      </c>
      <c r="L2818">
        <v>27170</v>
      </c>
      <c r="M2818">
        <v>27180</v>
      </c>
      <c r="N2818">
        <v>27080</v>
      </c>
      <c r="O2818">
        <v>27088</v>
      </c>
      <c r="P2818" s="2">
        <v>26863</v>
      </c>
      <c r="Q2818" s="10" t="s">
        <v>3231</v>
      </c>
    </row>
    <row r="2819" spans="1:20" x14ac:dyDescent="0.2">
      <c r="A2819" t="s">
        <v>7286</v>
      </c>
      <c r="B2819">
        <v>50021</v>
      </c>
      <c r="C2819">
        <v>50</v>
      </c>
      <c r="D2819" t="str">
        <f t="shared" ref="D2819:D2882" si="144">_xlfn.CONCAT("05000US",TEXT(B2819,"00000"))</f>
        <v>05000US50021</v>
      </c>
      <c r="E2819" t="s">
        <v>2840</v>
      </c>
      <c r="F2819" t="str">
        <f t="shared" si="142"/>
        <v>Rutland</v>
      </c>
      <c r="G2819" t="str">
        <f t="shared" si="143"/>
        <v>Vermont</v>
      </c>
      <c r="H2819">
        <v>61642</v>
      </c>
      <c r="I2819">
        <v>61646</v>
      </c>
      <c r="J2819">
        <v>61585</v>
      </c>
      <c r="K2819">
        <v>61255</v>
      </c>
      <c r="L2819">
        <v>60895</v>
      </c>
      <c r="M2819">
        <v>60574</v>
      </c>
      <c r="N2819">
        <v>60179</v>
      </c>
      <c r="O2819">
        <v>59706</v>
      </c>
      <c r="P2819" s="2">
        <v>59310</v>
      </c>
      <c r="Q2819" s="10" t="s">
        <v>3231</v>
      </c>
    </row>
    <row r="2820" spans="1:20" x14ac:dyDescent="0.2">
      <c r="A2820" t="s">
        <v>7287</v>
      </c>
      <c r="B2820">
        <v>50023</v>
      </c>
      <c r="C2820">
        <v>50</v>
      </c>
      <c r="D2820" t="str">
        <f t="shared" si="144"/>
        <v>05000US50023</v>
      </c>
      <c r="E2820" t="s">
        <v>2841</v>
      </c>
      <c r="F2820" t="str">
        <f t="shared" ref="F2820:F2883" si="145">MID(MID(E2820,1,FIND(",",E2820)-1),1,FIND(" County",MID(E2820,1,FIND(",",E2820)-1))-1)</f>
        <v>Washington</v>
      </c>
      <c r="G2820" t="str">
        <f t="shared" ref="G2820:G2883" si="146">MID(E2820,FIND(",",E2820)+2,9999)</f>
        <v>Vermont</v>
      </c>
      <c r="H2820">
        <v>59534</v>
      </c>
      <c r="I2820">
        <v>59526</v>
      </c>
      <c r="J2820">
        <v>59572</v>
      </c>
      <c r="K2820">
        <v>59567</v>
      </c>
      <c r="L2820">
        <v>59377</v>
      </c>
      <c r="M2820">
        <v>59223</v>
      </c>
      <c r="N2820">
        <v>59003</v>
      </c>
      <c r="O2820">
        <v>58706</v>
      </c>
      <c r="P2820" s="2">
        <v>58504</v>
      </c>
      <c r="Q2820" s="10" t="s">
        <v>3231</v>
      </c>
    </row>
    <row r="2821" spans="1:20" x14ac:dyDescent="0.2">
      <c r="A2821" t="s">
        <v>7288</v>
      </c>
      <c r="B2821">
        <v>50025</v>
      </c>
      <c r="C2821">
        <v>50</v>
      </c>
      <c r="D2821" t="str">
        <f t="shared" si="144"/>
        <v>05000US50025</v>
      </c>
      <c r="E2821" t="s">
        <v>2842</v>
      </c>
      <c r="F2821" t="str">
        <f t="shared" si="145"/>
        <v>Windham</v>
      </c>
      <c r="G2821" t="str">
        <f t="shared" si="146"/>
        <v>Vermont</v>
      </c>
      <c r="H2821">
        <v>44513</v>
      </c>
      <c r="I2821">
        <v>44513</v>
      </c>
      <c r="J2821">
        <v>44506</v>
      </c>
      <c r="K2821">
        <v>44237</v>
      </c>
      <c r="L2821">
        <v>44007</v>
      </c>
      <c r="M2821">
        <v>43887</v>
      </c>
      <c r="N2821">
        <v>43733</v>
      </c>
      <c r="O2821">
        <v>43275</v>
      </c>
      <c r="P2821" s="2">
        <v>43145</v>
      </c>
      <c r="Q2821" s="10" t="s">
        <v>3231</v>
      </c>
    </row>
    <row r="2822" spans="1:20" x14ac:dyDescent="0.2">
      <c r="A2822" t="s">
        <v>7289</v>
      </c>
      <c r="B2822">
        <v>50027</v>
      </c>
      <c r="C2822">
        <v>50</v>
      </c>
      <c r="D2822" t="str">
        <f t="shared" si="144"/>
        <v>05000US50027</v>
      </c>
      <c r="E2822" t="s">
        <v>2843</v>
      </c>
      <c r="F2822" t="str">
        <f t="shared" si="145"/>
        <v>Windsor</v>
      </c>
      <c r="G2822" t="str">
        <f t="shared" si="146"/>
        <v>Vermont</v>
      </c>
      <c r="H2822">
        <v>56670</v>
      </c>
      <c r="I2822">
        <v>56661</v>
      </c>
      <c r="J2822">
        <v>56622</v>
      </c>
      <c r="K2822">
        <v>56662</v>
      </c>
      <c r="L2822">
        <v>56233</v>
      </c>
      <c r="M2822">
        <v>56147</v>
      </c>
      <c r="N2822">
        <v>55922</v>
      </c>
      <c r="O2822">
        <v>55672</v>
      </c>
      <c r="P2822" s="2">
        <v>55496</v>
      </c>
      <c r="Q2822" s="10" t="s">
        <v>3231</v>
      </c>
    </row>
    <row r="2823" spans="1:20" x14ac:dyDescent="0.2">
      <c r="A2823" t="s">
        <v>7290</v>
      </c>
      <c r="B2823">
        <v>51001</v>
      </c>
      <c r="C2823">
        <v>50</v>
      </c>
      <c r="D2823" t="str">
        <f t="shared" si="144"/>
        <v>05000US51001</v>
      </c>
      <c r="E2823" t="s">
        <v>2844</v>
      </c>
      <c r="F2823" t="str">
        <f t="shared" si="145"/>
        <v>Accomack</v>
      </c>
      <c r="G2823" t="str">
        <f t="shared" si="146"/>
        <v>Virginia</v>
      </c>
      <c r="H2823">
        <v>33164</v>
      </c>
      <c r="I2823">
        <v>33164</v>
      </c>
      <c r="J2823">
        <v>33164</v>
      </c>
      <c r="K2823">
        <v>33292</v>
      </c>
      <c r="L2823">
        <v>33324</v>
      </c>
      <c r="M2823">
        <v>33012</v>
      </c>
      <c r="N2823">
        <v>33024</v>
      </c>
      <c r="O2823">
        <v>32995</v>
      </c>
      <c r="P2823" s="2">
        <v>32947</v>
      </c>
      <c r="Q2823" s="10" t="s">
        <v>3301</v>
      </c>
      <c r="S2823" s="2"/>
      <c r="T2823" s="2"/>
    </row>
    <row r="2824" spans="1:20" x14ac:dyDescent="0.2">
      <c r="A2824" t="s">
        <v>7291</v>
      </c>
      <c r="B2824">
        <v>51003</v>
      </c>
      <c r="C2824">
        <v>50</v>
      </c>
      <c r="D2824" t="str">
        <f t="shared" si="144"/>
        <v>05000US51003</v>
      </c>
      <c r="E2824" t="s">
        <v>2845</v>
      </c>
      <c r="F2824" t="str">
        <f t="shared" si="145"/>
        <v>Albemarle</v>
      </c>
      <c r="G2824" t="str">
        <f t="shared" si="146"/>
        <v>Virginia</v>
      </c>
      <c r="H2824">
        <v>98970</v>
      </c>
      <c r="I2824">
        <v>98998</v>
      </c>
      <c r="J2824">
        <v>99240</v>
      </c>
      <c r="K2824">
        <v>100621</v>
      </c>
      <c r="L2824">
        <v>101920</v>
      </c>
      <c r="M2824">
        <v>102799</v>
      </c>
      <c r="N2824">
        <v>104235</v>
      </c>
      <c r="O2824">
        <v>105603</v>
      </c>
      <c r="P2824" s="2">
        <v>106878</v>
      </c>
      <c r="Q2824" s="10" t="s">
        <v>3301</v>
      </c>
      <c r="S2824" s="2"/>
      <c r="T2824" s="2"/>
    </row>
    <row r="2825" spans="1:20" x14ac:dyDescent="0.2">
      <c r="A2825" t="s">
        <v>7292</v>
      </c>
      <c r="B2825">
        <v>51005</v>
      </c>
      <c r="C2825">
        <v>50</v>
      </c>
      <c r="D2825" t="str">
        <f t="shared" si="144"/>
        <v>05000US51005</v>
      </c>
      <c r="E2825" t="s">
        <v>2846</v>
      </c>
      <c r="F2825" t="str">
        <f t="shared" si="145"/>
        <v>Alleghany</v>
      </c>
      <c r="G2825" t="str">
        <f t="shared" si="146"/>
        <v>Virginia</v>
      </c>
      <c r="H2825">
        <v>16250</v>
      </c>
      <c r="I2825">
        <v>16261</v>
      </c>
      <c r="J2825">
        <v>16212</v>
      </c>
      <c r="K2825">
        <v>16335</v>
      </c>
      <c r="L2825">
        <v>16239</v>
      </c>
      <c r="M2825">
        <v>16193</v>
      </c>
      <c r="N2825">
        <v>15884</v>
      </c>
      <c r="O2825">
        <v>15685</v>
      </c>
      <c r="P2825" s="2">
        <v>15595</v>
      </c>
      <c r="Q2825" s="10" t="s">
        <v>3311</v>
      </c>
      <c r="S2825" s="2"/>
    </row>
    <row r="2826" spans="1:20" x14ac:dyDescent="0.2">
      <c r="A2826" t="s">
        <v>7293</v>
      </c>
      <c r="B2826">
        <v>51007</v>
      </c>
      <c r="C2826">
        <v>50</v>
      </c>
      <c r="D2826" t="str">
        <f t="shared" si="144"/>
        <v>05000US51007</v>
      </c>
      <c r="E2826" t="s">
        <v>2847</v>
      </c>
      <c r="F2826" t="str">
        <f t="shared" si="145"/>
        <v>Amelia</v>
      </c>
      <c r="G2826" t="str">
        <f t="shared" si="146"/>
        <v>Virginia</v>
      </c>
      <c r="H2826">
        <v>12690</v>
      </c>
      <c r="I2826">
        <v>12695</v>
      </c>
      <c r="J2826">
        <v>12742</v>
      </c>
      <c r="K2826">
        <v>12754</v>
      </c>
      <c r="L2826">
        <v>12731</v>
      </c>
      <c r="M2826">
        <v>12687</v>
      </c>
      <c r="N2826">
        <v>12764</v>
      </c>
      <c r="O2826">
        <v>12869</v>
      </c>
      <c r="P2826" s="2">
        <v>12913</v>
      </c>
      <c r="Q2826" s="10" t="s">
        <v>3313</v>
      </c>
    </row>
    <row r="2827" spans="1:20" x14ac:dyDescent="0.2">
      <c r="A2827" t="s">
        <v>7294</v>
      </c>
      <c r="B2827">
        <v>51009</v>
      </c>
      <c r="C2827">
        <v>50</v>
      </c>
      <c r="D2827" t="str">
        <f t="shared" si="144"/>
        <v>05000US51009</v>
      </c>
      <c r="E2827" t="s">
        <v>2848</v>
      </c>
      <c r="F2827" t="str">
        <f t="shared" si="145"/>
        <v>Amherst</v>
      </c>
      <c r="G2827" t="str">
        <f t="shared" si="146"/>
        <v>Virginia</v>
      </c>
      <c r="H2827">
        <v>32353</v>
      </c>
      <c r="I2827">
        <v>32354</v>
      </c>
      <c r="J2827">
        <v>32386</v>
      </c>
      <c r="K2827">
        <v>32127</v>
      </c>
      <c r="L2827">
        <v>32458</v>
      </c>
      <c r="M2827">
        <v>32209</v>
      </c>
      <c r="N2827">
        <v>32060</v>
      </c>
      <c r="O2827">
        <v>31636</v>
      </c>
      <c r="P2827" s="2">
        <v>31633</v>
      </c>
      <c r="Q2827" s="10" t="s">
        <v>3301</v>
      </c>
      <c r="R2827"/>
      <c r="S2827" s="2"/>
      <c r="T2827" s="2"/>
    </row>
    <row r="2828" spans="1:20" x14ac:dyDescent="0.2">
      <c r="A2828" t="s">
        <v>7295</v>
      </c>
      <c r="B2828">
        <v>51011</v>
      </c>
      <c r="C2828">
        <v>50</v>
      </c>
      <c r="D2828" t="str">
        <f t="shared" si="144"/>
        <v>05000US51011</v>
      </c>
      <c r="E2828" t="s">
        <v>2849</v>
      </c>
      <c r="F2828" t="str">
        <f t="shared" si="145"/>
        <v>Appomattox</v>
      </c>
      <c r="G2828" t="str">
        <f t="shared" si="146"/>
        <v>Virginia</v>
      </c>
      <c r="H2828">
        <v>14973</v>
      </c>
      <c r="I2828">
        <v>14977</v>
      </c>
      <c r="J2828">
        <v>15036</v>
      </c>
      <c r="K2828">
        <v>15017</v>
      </c>
      <c r="L2828">
        <v>15154</v>
      </c>
      <c r="M2828">
        <v>15239</v>
      </c>
      <c r="N2828">
        <v>15273</v>
      </c>
      <c r="O2828">
        <v>15428</v>
      </c>
      <c r="P2828" s="2">
        <v>15475</v>
      </c>
      <c r="Q2828" s="10" t="s">
        <v>3313</v>
      </c>
      <c r="R2828"/>
      <c r="S2828" s="2"/>
      <c r="T2828" s="2"/>
    </row>
    <row r="2829" spans="1:20" x14ac:dyDescent="0.2">
      <c r="A2829" t="s">
        <v>7296</v>
      </c>
      <c r="B2829">
        <v>51013</v>
      </c>
      <c r="C2829">
        <v>50</v>
      </c>
      <c r="D2829" t="str">
        <f t="shared" si="144"/>
        <v>05000US51013</v>
      </c>
      <c r="E2829" t="s">
        <v>2850</v>
      </c>
      <c r="F2829" t="str">
        <f t="shared" si="145"/>
        <v>Arlington</v>
      </c>
      <c r="G2829" t="str">
        <f t="shared" si="146"/>
        <v>Virginia</v>
      </c>
      <c r="H2829">
        <v>207627</v>
      </c>
      <c r="I2829">
        <v>207676</v>
      </c>
      <c r="J2829">
        <v>209449</v>
      </c>
      <c r="K2829">
        <v>216504</v>
      </c>
      <c r="L2829">
        <v>221625</v>
      </c>
      <c r="M2829">
        <v>225187</v>
      </c>
      <c r="N2829">
        <v>225702</v>
      </c>
      <c r="O2829">
        <v>227897</v>
      </c>
      <c r="P2829" s="2">
        <v>230050</v>
      </c>
      <c r="Q2829" s="1" t="s">
        <v>3263</v>
      </c>
      <c r="R2829"/>
      <c r="S2829" s="2"/>
      <c r="T2829" s="2"/>
    </row>
    <row r="2830" spans="1:20" x14ac:dyDescent="0.2">
      <c r="A2830" t="s">
        <v>7297</v>
      </c>
      <c r="B2830">
        <v>51015</v>
      </c>
      <c r="C2830">
        <v>50</v>
      </c>
      <c r="D2830" t="str">
        <f t="shared" si="144"/>
        <v>05000US51015</v>
      </c>
      <c r="E2830" t="s">
        <v>2851</v>
      </c>
      <c r="F2830" t="str">
        <f t="shared" si="145"/>
        <v>Augusta</v>
      </c>
      <c r="G2830" t="str">
        <f t="shared" si="146"/>
        <v>Virginia</v>
      </c>
      <c r="H2830">
        <v>73750</v>
      </c>
      <c r="I2830">
        <v>73732</v>
      </c>
      <c r="J2830">
        <v>73475</v>
      </c>
      <c r="K2830">
        <v>73841</v>
      </c>
      <c r="L2830">
        <v>73807</v>
      </c>
      <c r="M2830">
        <v>74113</v>
      </c>
      <c r="N2830">
        <v>74198</v>
      </c>
      <c r="O2830">
        <v>74537</v>
      </c>
      <c r="P2830" s="2">
        <v>74997</v>
      </c>
      <c r="Q2830" s="10" t="s">
        <v>3301</v>
      </c>
      <c r="S2830" s="2"/>
      <c r="T2830" s="2"/>
    </row>
    <row r="2831" spans="1:20" x14ac:dyDescent="0.2">
      <c r="A2831" t="s">
        <v>7298</v>
      </c>
      <c r="B2831">
        <v>51017</v>
      </c>
      <c r="C2831">
        <v>50</v>
      </c>
      <c r="D2831" t="str">
        <f t="shared" si="144"/>
        <v>05000US51017</v>
      </c>
      <c r="E2831" t="s">
        <v>2852</v>
      </c>
      <c r="F2831" t="str">
        <f t="shared" si="145"/>
        <v>Bath</v>
      </c>
      <c r="G2831" t="str">
        <f t="shared" si="146"/>
        <v>Virginia</v>
      </c>
      <c r="H2831">
        <v>4731</v>
      </c>
      <c r="I2831">
        <v>4727</v>
      </c>
      <c r="J2831">
        <v>4713</v>
      </c>
      <c r="K2831">
        <v>4662</v>
      </c>
      <c r="L2831">
        <v>4644</v>
      </c>
      <c r="M2831">
        <v>4608</v>
      </c>
      <c r="N2831">
        <v>4560</v>
      </c>
      <c r="O2831">
        <v>4502</v>
      </c>
      <c r="P2831" s="2">
        <v>4476</v>
      </c>
      <c r="Q2831" s="10" t="s">
        <v>3311</v>
      </c>
    </row>
    <row r="2832" spans="1:20" x14ac:dyDescent="0.2">
      <c r="A2832" t="s">
        <v>7299</v>
      </c>
      <c r="B2832">
        <v>51019</v>
      </c>
      <c r="C2832">
        <v>50</v>
      </c>
      <c r="D2832" t="str">
        <f t="shared" si="144"/>
        <v>05000US51019</v>
      </c>
      <c r="E2832" t="s">
        <v>2853</v>
      </c>
      <c r="F2832" t="str">
        <f t="shared" si="145"/>
        <v>Bedford</v>
      </c>
      <c r="G2832" t="str">
        <f t="shared" si="146"/>
        <v>Virginia</v>
      </c>
      <c r="H2832">
        <v>68676</v>
      </c>
      <c r="I2832">
        <v>74871</v>
      </c>
      <c r="J2832">
        <v>75003</v>
      </c>
      <c r="K2832">
        <v>75553</v>
      </c>
      <c r="L2832">
        <v>75776</v>
      </c>
      <c r="M2832">
        <v>76192</v>
      </c>
      <c r="N2832">
        <v>77087</v>
      </c>
      <c r="O2832">
        <v>77648</v>
      </c>
      <c r="P2832" s="2">
        <v>77960</v>
      </c>
      <c r="Q2832" s="10" t="s">
        <v>3311</v>
      </c>
    </row>
    <row r="2833" spans="1:17" x14ac:dyDescent="0.2">
      <c r="A2833" t="s">
        <v>7300</v>
      </c>
      <c r="B2833">
        <v>51021</v>
      </c>
      <c r="C2833">
        <v>50</v>
      </c>
      <c r="D2833" t="str">
        <f t="shared" si="144"/>
        <v>05000US51021</v>
      </c>
      <c r="E2833" t="s">
        <v>2854</v>
      </c>
      <c r="F2833" t="str">
        <f t="shared" si="145"/>
        <v>Bland</v>
      </c>
      <c r="G2833" t="str">
        <f t="shared" si="146"/>
        <v>Virginia</v>
      </c>
      <c r="H2833">
        <v>6824</v>
      </c>
      <c r="I2833">
        <v>6824</v>
      </c>
      <c r="J2833">
        <v>6811</v>
      </c>
      <c r="K2833">
        <v>6769</v>
      </c>
      <c r="L2833">
        <v>6699</v>
      </c>
      <c r="M2833">
        <v>6685</v>
      </c>
      <c r="N2833">
        <v>6600</v>
      </c>
      <c r="O2833">
        <v>6565</v>
      </c>
      <c r="P2833" s="2">
        <v>6513</v>
      </c>
      <c r="Q2833" s="10" t="s">
        <v>3311</v>
      </c>
    </row>
    <row r="2834" spans="1:17" x14ac:dyDescent="0.2">
      <c r="A2834" t="s">
        <v>7301</v>
      </c>
      <c r="B2834">
        <v>51023</v>
      </c>
      <c r="C2834">
        <v>50</v>
      </c>
      <c r="D2834" t="str">
        <f t="shared" si="144"/>
        <v>05000US51023</v>
      </c>
      <c r="E2834" t="s">
        <v>2855</v>
      </c>
      <c r="F2834" t="str">
        <f t="shared" si="145"/>
        <v>Botetourt</v>
      </c>
      <c r="G2834" t="str">
        <f t="shared" si="146"/>
        <v>Virginia</v>
      </c>
      <c r="H2834">
        <v>33148</v>
      </c>
      <c r="I2834">
        <v>33148</v>
      </c>
      <c r="J2834">
        <v>33181</v>
      </c>
      <c r="K2834">
        <v>33068</v>
      </c>
      <c r="L2834">
        <v>33182</v>
      </c>
      <c r="M2834">
        <v>33040</v>
      </c>
      <c r="N2834">
        <v>33128</v>
      </c>
      <c r="O2834">
        <v>33378</v>
      </c>
      <c r="P2834" s="2">
        <v>33231</v>
      </c>
      <c r="Q2834" s="10" t="s">
        <v>3311</v>
      </c>
    </row>
    <row r="2835" spans="1:17" x14ac:dyDescent="0.2">
      <c r="A2835" t="s">
        <v>7302</v>
      </c>
      <c r="B2835">
        <v>51025</v>
      </c>
      <c r="C2835">
        <v>50</v>
      </c>
      <c r="D2835" t="str">
        <f t="shared" si="144"/>
        <v>05000US51025</v>
      </c>
      <c r="E2835" t="s">
        <v>2856</v>
      </c>
      <c r="F2835" t="str">
        <f t="shared" si="145"/>
        <v>Brunswick</v>
      </c>
      <c r="G2835" t="str">
        <f t="shared" si="146"/>
        <v>Virginia</v>
      </c>
      <c r="H2835">
        <v>17434</v>
      </c>
      <c r="I2835">
        <v>17425</v>
      </c>
      <c r="J2835">
        <v>17406</v>
      </c>
      <c r="K2835">
        <v>17144</v>
      </c>
      <c r="L2835">
        <v>17040</v>
      </c>
      <c r="M2835">
        <v>16636</v>
      </c>
      <c r="N2835">
        <v>16473</v>
      </c>
      <c r="O2835">
        <v>16473</v>
      </c>
      <c r="P2835" s="2">
        <v>16243</v>
      </c>
      <c r="Q2835" s="10" t="s">
        <v>3313</v>
      </c>
    </row>
    <row r="2836" spans="1:17" x14ac:dyDescent="0.2">
      <c r="A2836" t="s">
        <v>7303</v>
      </c>
      <c r="B2836">
        <v>51027</v>
      </c>
      <c r="C2836">
        <v>50</v>
      </c>
      <c r="D2836" t="str">
        <f t="shared" si="144"/>
        <v>05000US51027</v>
      </c>
      <c r="E2836" t="s">
        <v>2857</v>
      </c>
      <c r="F2836" t="str">
        <f t="shared" si="145"/>
        <v>Buchanan</v>
      </c>
      <c r="G2836" t="str">
        <f t="shared" si="146"/>
        <v>Virginia</v>
      </c>
      <c r="H2836">
        <v>24098</v>
      </c>
      <c r="I2836">
        <v>24095</v>
      </c>
      <c r="J2836">
        <v>24041</v>
      </c>
      <c r="K2836">
        <v>23940</v>
      </c>
      <c r="L2836">
        <v>23920</v>
      </c>
      <c r="M2836">
        <v>23691</v>
      </c>
      <c r="N2836">
        <v>23223</v>
      </c>
      <c r="O2836">
        <v>22780</v>
      </c>
      <c r="P2836" s="2">
        <v>22178</v>
      </c>
      <c r="Q2836" s="10" t="s">
        <v>3311</v>
      </c>
    </row>
    <row r="2837" spans="1:17" x14ac:dyDescent="0.2">
      <c r="A2837" t="s">
        <v>7304</v>
      </c>
      <c r="B2837">
        <v>51029</v>
      </c>
      <c r="C2837">
        <v>50</v>
      </c>
      <c r="D2837" t="str">
        <f t="shared" si="144"/>
        <v>05000US51029</v>
      </c>
      <c r="E2837" t="s">
        <v>2858</v>
      </c>
      <c r="F2837" t="str">
        <f t="shared" si="145"/>
        <v>Buckingham</v>
      </c>
      <c r="G2837" t="str">
        <f t="shared" si="146"/>
        <v>Virginia</v>
      </c>
      <c r="H2837">
        <v>17146</v>
      </c>
      <c r="I2837">
        <v>17140</v>
      </c>
      <c r="J2837">
        <v>17109</v>
      </c>
      <c r="K2837">
        <v>17176</v>
      </c>
      <c r="L2837">
        <v>17048</v>
      </c>
      <c r="M2837">
        <v>17142</v>
      </c>
      <c r="N2837">
        <v>16916</v>
      </c>
      <c r="O2837">
        <v>16996</v>
      </c>
      <c r="P2837" s="2">
        <v>17048</v>
      </c>
      <c r="Q2837" s="10" t="s">
        <v>3313</v>
      </c>
    </row>
    <row r="2838" spans="1:17" x14ac:dyDescent="0.2">
      <c r="A2838" t="s">
        <v>7305</v>
      </c>
      <c r="B2838">
        <v>51031</v>
      </c>
      <c r="C2838">
        <v>50</v>
      </c>
      <c r="D2838" t="str">
        <f t="shared" si="144"/>
        <v>05000US51031</v>
      </c>
      <c r="E2838" t="s">
        <v>2859</v>
      </c>
      <c r="F2838" t="str">
        <f t="shared" si="145"/>
        <v>Campbell</v>
      </c>
      <c r="G2838" t="str">
        <f t="shared" si="146"/>
        <v>Virginia</v>
      </c>
      <c r="H2838">
        <v>54842</v>
      </c>
      <c r="I2838">
        <v>54849</v>
      </c>
      <c r="J2838">
        <v>54929</v>
      </c>
      <c r="K2838">
        <v>54932</v>
      </c>
      <c r="L2838">
        <v>54910</v>
      </c>
      <c r="M2838">
        <v>55102</v>
      </c>
      <c r="N2838">
        <v>55182</v>
      </c>
      <c r="O2838">
        <v>55161</v>
      </c>
      <c r="P2838" s="2">
        <v>54952</v>
      </c>
      <c r="Q2838" s="10" t="s">
        <v>3313</v>
      </c>
    </row>
    <row r="2839" spans="1:17" x14ac:dyDescent="0.2">
      <c r="A2839" t="s">
        <v>7306</v>
      </c>
      <c r="B2839">
        <v>51033</v>
      </c>
      <c r="C2839">
        <v>50</v>
      </c>
      <c r="D2839" t="str">
        <f t="shared" si="144"/>
        <v>05000US51033</v>
      </c>
      <c r="E2839" t="s">
        <v>2860</v>
      </c>
      <c r="F2839" t="str">
        <f t="shared" si="145"/>
        <v>Caroline</v>
      </c>
      <c r="G2839" t="str">
        <f t="shared" si="146"/>
        <v>Virginia</v>
      </c>
      <c r="H2839">
        <v>28545</v>
      </c>
      <c r="I2839">
        <v>28558</v>
      </c>
      <c r="J2839">
        <v>28646</v>
      </c>
      <c r="K2839">
        <v>28709</v>
      </c>
      <c r="L2839">
        <v>28987</v>
      </c>
      <c r="M2839">
        <v>29294</v>
      </c>
      <c r="N2839">
        <v>29803</v>
      </c>
      <c r="O2839">
        <v>29940</v>
      </c>
      <c r="P2839" s="2">
        <v>30178</v>
      </c>
      <c r="Q2839" s="10" t="s">
        <v>3301</v>
      </c>
    </row>
    <row r="2840" spans="1:17" x14ac:dyDescent="0.2">
      <c r="A2840" t="s">
        <v>7307</v>
      </c>
      <c r="B2840">
        <v>51035</v>
      </c>
      <c r="C2840">
        <v>50</v>
      </c>
      <c r="D2840" t="str">
        <f t="shared" si="144"/>
        <v>05000US51035</v>
      </c>
      <c r="E2840" t="s">
        <v>2861</v>
      </c>
      <c r="F2840" t="str">
        <f t="shared" si="145"/>
        <v>Carroll</v>
      </c>
      <c r="G2840" t="str">
        <f t="shared" si="146"/>
        <v>Virginia</v>
      </c>
      <c r="H2840">
        <v>30042</v>
      </c>
      <c r="I2840">
        <v>30067</v>
      </c>
      <c r="J2840">
        <v>30066</v>
      </c>
      <c r="K2840">
        <v>30085</v>
      </c>
      <c r="L2840">
        <v>29920</v>
      </c>
      <c r="M2840">
        <v>29856</v>
      </c>
      <c r="N2840">
        <v>29622</v>
      </c>
      <c r="O2840">
        <v>29736</v>
      </c>
      <c r="P2840" s="2">
        <v>29531</v>
      </c>
      <c r="Q2840" s="10" t="s">
        <v>3311</v>
      </c>
    </row>
    <row r="2841" spans="1:17" x14ac:dyDescent="0.2">
      <c r="A2841" t="s">
        <v>7308</v>
      </c>
      <c r="B2841">
        <v>51036</v>
      </c>
      <c r="C2841">
        <v>50</v>
      </c>
      <c r="D2841" t="str">
        <f t="shared" si="144"/>
        <v>05000US51036</v>
      </c>
      <c r="E2841" t="s">
        <v>2862</v>
      </c>
      <c r="F2841" t="str">
        <f t="shared" si="145"/>
        <v>Charles City</v>
      </c>
      <c r="G2841" t="str">
        <f t="shared" si="146"/>
        <v>Virginia</v>
      </c>
      <c r="H2841">
        <v>7256</v>
      </c>
      <c r="I2841">
        <v>7256</v>
      </c>
      <c r="J2841">
        <v>7271</v>
      </c>
      <c r="K2841">
        <v>7244</v>
      </c>
      <c r="L2841">
        <v>7165</v>
      </c>
      <c r="M2841">
        <v>7106</v>
      </c>
      <c r="N2841">
        <v>7016</v>
      </c>
      <c r="O2841">
        <v>7072</v>
      </c>
      <c r="P2841" s="2">
        <v>7071</v>
      </c>
      <c r="Q2841" s="10" t="s">
        <v>3313</v>
      </c>
    </row>
    <row r="2842" spans="1:17" x14ac:dyDescent="0.2">
      <c r="A2842" t="s">
        <v>7309</v>
      </c>
      <c r="B2842">
        <v>51037</v>
      </c>
      <c r="C2842">
        <v>50</v>
      </c>
      <c r="D2842" t="str">
        <f t="shared" si="144"/>
        <v>05000US51037</v>
      </c>
      <c r="E2842" t="s">
        <v>2863</v>
      </c>
      <c r="F2842" t="str">
        <f t="shared" si="145"/>
        <v>Charlotte</v>
      </c>
      <c r="G2842" t="str">
        <f t="shared" si="146"/>
        <v>Virginia</v>
      </c>
      <c r="H2842">
        <v>12586</v>
      </c>
      <c r="I2842">
        <v>12591</v>
      </c>
      <c r="J2842">
        <v>12564</v>
      </c>
      <c r="K2842">
        <v>12510</v>
      </c>
      <c r="L2842">
        <v>12414</v>
      </c>
      <c r="M2842">
        <v>12285</v>
      </c>
      <c r="N2842">
        <v>12155</v>
      </c>
      <c r="O2842">
        <v>12177</v>
      </c>
      <c r="P2842" s="2">
        <v>12129</v>
      </c>
      <c r="Q2842" s="10" t="s">
        <v>3313</v>
      </c>
    </row>
    <row r="2843" spans="1:17" x14ac:dyDescent="0.2">
      <c r="A2843" t="s">
        <v>7310</v>
      </c>
      <c r="B2843">
        <v>51041</v>
      </c>
      <c r="C2843">
        <v>50</v>
      </c>
      <c r="D2843" t="str">
        <f t="shared" si="144"/>
        <v>05000US51041</v>
      </c>
      <c r="E2843" t="s">
        <v>2864</v>
      </c>
      <c r="F2843" t="str">
        <f t="shared" si="145"/>
        <v>Chesterfield</v>
      </c>
      <c r="G2843" t="str">
        <f t="shared" si="146"/>
        <v>Virginia</v>
      </c>
      <c r="H2843">
        <v>316236</v>
      </c>
      <c r="I2843">
        <v>316262</v>
      </c>
      <c r="J2843">
        <v>317342</v>
      </c>
      <c r="K2843">
        <v>320493</v>
      </c>
      <c r="L2843">
        <v>324124</v>
      </c>
      <c r="M2843">
        <v>327985</v>
      </c>
      <c r="N2843">
        <v>332537</v>
      </c>
      <c r="O2843">
        <v>335539</v>
      </c>
      <c r="P2843" s="2">
        <v>339009</v>
      </c>
      <c r="Q2843" s="10" t="s">
        <v>3313</v>
      </c>
    </row>
    <row r="2844" spans="1:17" x14ac:dyDescent="0.2">
      <c r="A2844" t="s">
        <v>7311</v>
      </c>
      <c r="B2844">
        <v>51043</v>
      </c>
      <c r="C2844">
        <v>50</v>
      </c>
      <c r="D2844" t="str">
        <f t="shared" si="144"/>
        <v>05000US51043</v>
      </c>
      <c r="E2844" t="s">
        <v>2865</v>
      </c>
      <c r="F2844" t="str">
        <f t="shared" si="145"/>
        <v>Clarke</v>
      </c>
      <c r="G2844" t="str">
        <f t="shared" si="146"/>
        <v>Virginia</v>
      </c>
      <c r="H2844">
        <v>14034</v>
      </c>
      <c r="I2844">
        <v>14029</v>
      </c>
      <c r="J2844">
        <v>14038</v>
      </c>
      <c r="K2844">
        <v>14194</v>
      </c>
      <c r="L2844">
        <v>14267</v>
      </c>
      <c r="M2844">
        <v>14269</v>
      </c>
      <c r="N2844">
        <v>14334</v>
      </c>
      <c r="O2844">
        <v>14291</v>
      </c>
      <c r="P2844" s="2">
        <v>14374</v>
      </c>
      <c r="Q2844" s="10" t="s">
        <v>3301</v>
      </c>
    </row>
    <row r="2845" spans="1:17" x14ac:dyDescent="0.2">
      <c r="A2845" t="s">
        <v>7312</v>
      </c>
      <c r="B2845">
        <v>51045</v>
      </c>
      <c r="C2845">
        <v>50</v>
      </c>
      <c r="D2845" t="str">
        <f t="shared" si="144"/>
        <v>05000US51045</v>
      </c>
      <c r="E2845" t="s">
        <v>2866</v>
      </c>
      <c r="F2845" t="str">
        <f t="shared" si="145"/>
        <v>Craig</v>
      </c>
      <c r="G2845" t="str">
        <f t="shared" si="146"/>
        <v>Virginia</v>
      </c>
      <c r="H2845">
        <v>5190</v>
      </c>
      <c r="I2845">
        <v>5173</v>
      </c>
      <c r="J2845">
        <v>5175</v>
      </c>
      <c r="K2845">
        <v>5230</v>
      </c>
      <c r="L2845">
        <v>5200</v>
      </c>
      <c r="M2845">
        <v>5191</v>
      </c>
      <c r="N2845">
        <v>5233</v>
      </c>
      <c r="O2845">
        <v>5193</v>
      </c>
      <c r="P2845" s="2">
        <v>5158</v>
      </c>
      <c r="Q2845" s="10" t="s">
        <v>3311</v>
      </c>
    </row>
    <row r="2846" spans="1:17" x14ac:dyDescent="0.2">
      <c r="A2846" t="s">
        <v>7313</v>
      </c>
      <c r="B2846">
        <v>51047</v>
      </c>
      <c r="C2846">
        <v>50</v>
      </c>
      <c r="D2846" t="str">
        <f t="shared" si="144"/>
        <v>05000US51047</v>
      </c>
      <c r="E2846" t="s">
        <v>2867</v>
      </c>
      <c r="F2846" t="str">
        <f t="shared" si="145"/>
        <v>Culpeper</v>
      </c>
      <c r="G2846" t="str">
        <f t="shared" si="146"/>
        <v>Virginia</v>
      </c>
      <c r="H2846">
        <v>46689</v>
      </c>
      <c r="I2846">
        <v>46691</v>
      </c>
      <c r="J2846">
        <v>46850</v>
      </c>
      <c r="K2846">
        <v>47335</v>
      </c>
      <c r="L2846">
        <v>47778</v>
      </c>
      <c r="M2846">
        <v>48462</v>
      </c>
      <c r="N2846">
        <v>49068</v>
      </c>
      <c r="O2846">
        <v>49369</v>
      </c>
      <c r="P2846" s="2">
        <v>50083</v>
      </c>
      <c r="Q2846" s="10" t="s">
        <v>3301</v>
      </c>
    </row>
    <row r="2847" spans="1:17" x14ac:dyDescent="0.2">
      <c r="A2847" t="s">
        <v>7314</v>
      </c>
      <c r="B2847">
        <v>51049</v>
      </c>
      <c r="C2847">
        <v>50</v>
      </c>
      <c r="D2847" t="str">
        <f t="shared" si="144"/>
        <v>05000US51049</v>
      </c>
      <c r="E2847" t="s">
        <v>2868</v>
      </c>
      <c r="F2847" t="str">
        <f t="shared" si="145"/>
        <v>Cumberland</v>
      </c>
      <c r="G2847" t="str">
        <f t="shared" si="146"/>
        <v>Virginia</v>
      </c>
      <c r="H2847">
        <v>10052</v>
      </c>
      <c r="I2847">
        <v>10039</v>
      </c>
      <c r="J2847">
        <v>10029</v>
      </c>
      <c r="K2847">
        <v>10010</v>
      </c>
      <c r="L2847">
        <v>9848</v>
      </c>
      <c r="M2847">
        <v>9834</v>
      </c>
      <c r="N2847">
        <v>9816</v>
      </c>
      <c r="O2847">
        <v>9696</v>
      </c>
      <c r="P2847" s="2">
        <v>9652</v>
      </c>
      <c r="Q2847" s="1" t="s">
        <v>3313</v>
      </c>
    </row>
    <row r="2848" spans="1:17" x14ac:dyDescent="0.2">
      <c r="A2848" t="s">
        <v>7315</v>
      </c>
      <c r="B2848">
        <v>51051</v>
      </c>
      <c r="C2848">
        <v>50</v>
      </c>
      <c r="D2848" t="str">
        <f t="shared" si="144"/>
        <v>05000US51051</v>
      </c>
      <c r="E2848" t="s">
        <v>2869</v>
      </c>
      <c r="F2848" t="str">
        <f t="shared" si="145"/>
        <v>Dickenson</v>
      </c>
      <c r="G2848" t="str">
        <f t="shared" si="146"/>
        <v>Virginia</v>
      </c>
      <c r="H2848">
        <v>15903</v>
      </c>
      <c r="I2848">
        <v>15892</v>
      </c>
      <c r="J2848">
        <v>15870</v>
      </c>
      <c r="K2848">
        <v>15764</v>
      </c>
      <c r="L2848">
        <v>15674</v>
      </c>
      <c r="M2848">
        <v>15464</v>
      </c>
      <c r="N2848">
        <v>15281</v>
      </c>
      <c r="O2848">
        <v>15135</v>
      </c>
      <c r="P2848" s="2">
        <v>14968</v>
      </c>
      <c r="Q2848" s="10" t="s">
        <v>3311</v>
      </c>
    </row>
    <row r="2849" spans="1:20" x14ac:dyDescent="0.2">
      <c r="A2849" t="s">
        <v>7316</v>
      </c>
      <c r="B2849">
        <v>51053</v>
      </c>
      <c r="C2849">
        <v>50</v>
      </c>
      <c r="D2849" t="str">
        <f t="shared" si="144"/>
        <v>05000US51053</v>
      </c>
      <c r="E2849" t="s">
        <v>2870</v>
      </c>
      <c r="F2849" t="str">
        <f t="shared" si="145"/>
        <v>Dinwiddie</v>
      </c>
      <c r="G2849" t="str">
        <f t="shared" si="146"/>
        <v>Virginia</v>
      </c>
      <c r="H2849">
        <v>28001</v>
      </c>
      <c r="I2849">
        <v>28005</v>
      </c>
      <c r="J2849">
        <v>28021</v>
      </c>
      <c r="K2849">
        <v>28197</v>
      </c>
      <c r="L2849">
        <v>28306</v>
      </c>
      <c r="M2849">
        <v>28228</v>
      </c>
      <c r="N2849">
        <v>28129</v>
      </c>
      <c r="O2849">
        <v>27967</v>
      </c>
      <c r="P2849" s="2">
        <v>28144</v>
      </c>
      <c r="Q2849" s="1" t="s">
        <v>3313</v>
      </c>
    </row>
    <row r="2850" spans="1:20" x14ac:dyDescent="0.2">
      <c r="A2850" t="s">
        <v>7317</v>
      </c>
      <c r="B2850">
        <v>51057</v>
      </c>
      <c r="C2850">
        <v>50</v>
      </c>
      <c r="D2850" t="str">
        <f t="shared" si="144"/>
        <v>05000US51057</v>
      </c>
      <c r="E2850" t="s">
        <v>2871</v>
      </c>
      <c r="F2850" t="str">
        <f t="shared" si="145"/>
        <v>Essex</v>
      </c>
      <c r="G2850" t="str">
        <f t="shared" si="146"/>
        <v>Virginia</v>
      </c>
      <c r="H2850">
        <v>11151</v>
      </c>
      <c r="I2850">
        <v>11146</v>
      </c>
      <c r="J2850">
        <v>11148</v>
      </c>
      <c r="K2850">
        <v>11197</v>
      </c>
      <c r="L2850">
        <v>11156</v>
      </c>
      <c r="M2850">
        <v>11180</v>
      </c>
      <c r="N2850">
        <v>11071</v>
      </c>
      <c r="O2850">
        <v>11122</v>
      </c>
      <c r="P2850" s="2">
        <v>11123</v>
      </c>
      <c r="Q2850" s="1" t="s">
        <v>3301</v>
      </c>
    </row>
    <row r="2851" spans="1:20" x14ac:dyDescent="0.2">
      <c r="A2851" t="s">
        <v>7318</v>
      </c>
      <c r="B2851">
        <v>51059</v>
      </c>
      <c r="C2851">
        <v>50</v>
      </c>
      <c r="D2851" t="str">
        <f t="shared" si="144"/>
        <v>05000US51059</v>
      </c>
      <c r="E2851" t="s">
        <v>2872</v>
      </c>
      <c r="F2851" t="str">
        <f t="shared" si="145"/>
        <v>Fairfax</v>
      </c>
      <c r="G2851" t="str">
        <f t="shared" si="146"/>
        <v>Virginia</v>
      </c>
      <c r="H2851">
        <v>1081726</v>
      </c>
      <c r="I2851">
        <v>1081685</v>
      </c>
      <c r="J2851">
        <v>1086767</v>
      </c>
      <c r="K2851">
        <v>1105410</v>
      </c>
      <c r="L2851">
        <v>1120382</v>
      </c>
      <c r="M2851">
        <v>1132543</v>
      </c>
      <c r="N2851">
        <v>1135388</v>
      </c>
      <c r="O2851">
        <v>1137472</v>
      </c>
      <c r="P2851" s="2">
        <v>1138652</v>
      </c>
      <c r="Q2851" s="10" t="s">
        <v>3263</v>
      </c>
    </row>
    <row r="2852" spans="1:20" x14ac:dyDescent="0.2">
      <c r="A2852" t="s">
        <v>7319</v>
      </c>
      <c r="B2852">
        <v>51061</v>
      </c>
      <c r="C2852">
        <v>50</v>
      </c>
      <c r="D2852" t="str">
        <f t="shared" si="144"/>
        <v>05000US51061</v>
      </c>
      <c r="E2852" t="s">
        <v>2873</v>
      </c>
      <c r="F2852" t="str">
        <f t="shared" si="145"/>
        <v>Fauquier</v>
      </c>
      <c r="G2852" t="str">
        <f t="shared" si="146"/>
        <v>Virginia</v>
      </c>
      <c r="H2852">
        <v>65203</v>
      </c>
      <c r="I2852">
        <v>65275</v>
      </c>
      <c r="J2852">
        <v>65481</v>
      </c>
      <c r="K2852">
        <v>66153</v>
      </c>
      <c r="L2852">
        <v>66677</v>
      </c>
      <c r="M2852">
        <v>67302</v>
      </c>
      <c r="N2852">
        <v>68379</v>
      </c>
      <c r="O2852">
        <v>68696</v>
      </c>
      <c r="P2852" s="2">
        <v>69069</v>
      </c>
      <c r="Q2852" s="10" t="s">
        <v>3301</v>
      </c>
    </row>
    <row r="2853" spans="1:20" x14ac:dyDescent="0.2">
      <c r="A2853" t="s">
        <v>7320</v>
      </c>
      <c r="B2853">
        <v>51063</v>
      </c>
      <c r="C2853">
        <v>50</v>
      </c>
      <c r="D2853" t="str">
        <f t="shared" si="144"/>
        <v>05000US51063</v>
      </c>
      <c r="E2853" t="s">
        <v>2874</v>
      </c>
      <c r="F2853" t="str">
        <f t="shared" si="145"/>
        <v>Floyd</v>
      </c>
      <c r="G2853" t="str">
        <f t="shared" si="146"/>
        <v>Virginia</v>
      </c>
      <c r="H2853">
        <v>15279</v>
      </c>
      <c r="I2853">
        <v>15292</v>
      </c>
      <c r="J2853">
        <v>15354</v>
      </c>
      <c r="K2853">
        <v>15419</v>
      </c>
      <c r="L2853">
        <v>15449</v>
      </c>
      <c r="M2853">
        <v>15533</v>
      </c>
      <c r="N2853">
        <v>15584</v>
      </c>
      <c r="O2853">
        <v>15640</v>
      </c>
      <c r="P2853" s="2">
        <v>15731</v>
      </c>
      <c r="Q2853" s="10" t="s">
        <v>3311</v>
      </c>
    </row>
    <row r="2854" spans="1:20" x14ac:dyDescent="0.2">
      <c r="A2854" t="s">
        <v>7321</v>
      </c>
      <c r="B2854">
        <v>51065</v>
      </c>
      <c r="C2854">
        <v>50</v>
      </c>
      <c r="D2854" t="str">
        <f t="shared" si="144"/>
        <v>05000US51065</v>
      </c>
      <c r="E2854" t="s">
        <v>2875</v>
      </c>
      <c r="F2854" t="str">
        <f t="shared" si="145"/>
        <v>Fluvanna</v>
      </c>
      <c r="G2854" t="str">
        <f t="shared" si="146"/>
        <v>Virginia</v>
      </c>
      <c r="H2854">
        <v>25691</v>
      </c>
      <c r="I2854">
        <v>25704</v>
      </c>
      <c r="J2854">
        <v>25760</v>
      </c>
      <c r="K2854">
        <v>25965</v>
      </c>
      <c r="L2854">
        <v>25898</v>
      </c>
      <c r="M2854">
        <v>25851</v>
      </c>
      <c r="N2854">
        <v>26009</v>
      </c>
      <c r="O2854">
        <v>26199</v>
      </c>
      <c r="P2854" s="2">
        <v>26271</v>
      </c>
      <c r="Q2854" s="1" t="s">
        <v>3313</v>
      </c>
    </row>
    <row r="2855" spans="1:20" x14ac:dyDescent="0.2">
      <c r="A2855" t="s">
        <v>7322</v>
      </c>
      <c r="B2855">
        <v>51067</v>
      </c>
      <c r="C2855">
        <v>50</v>
      </c>
      <c r="D2855" t="str">
        <f t="shared" si="144"/>
        <v>05000US51067</v>
      </c>
      <c r="E2855" t="s">
        <v>2876</v>
      </c>
      <c r="F2855" t="str">
        <f t="shared" si="145"/>
        <v>Franklin</v>
      </c>
      <c r="G2855" t="str">
        <f t="shared" si="146"/>
        <v>Virginia</v>
      </c>
      <c r="H2855">
        <v>56159</v>
      </c>
      <c r="I2855">
        <v>56138</v>
      </c>
      <c r="J2855">
        <v>56183</v>
      </c>
      <c r="K2855">
        <v>56391</v>
      </c>
      <c r="L2855">
        <v>56327</v>
      </c>
      <c r="M2855">
        <v>56298</v>
      </c>
      <c r="N2855">
        <v>56228</v>
      </c>
      <c r="O2855">
        <v>56229</v>
      </c>
      <c r="P2855" s="2">
        <v>56069</v>
      </c>
      <c r="Q2855" s="10" t="s">
        <v>3311</v>
      </c>
      <c r="S2855" s="2"/>
    </row>
    <row r="2856" spans="1:20" x14ac:dyDescent="0.2">
      <c r="A2856" t="s">
        <v>7323</v>
      </c>
      <c r="B2856">
        <v>51069</v>
      </c>
      <c r="C2856">
        <v>50</v>
      </c>
      <c r="D2856" t="str">
        <f t="shared" si="144"/>
        <v>05000US51069</v>
      </c>
      <c r="E2856" t="s">
        <v>2877</v>
      </c>
      <c r="F2856" t="str">
        <f t="shared" si="145"/>
        <v>Frederick</v>
      </c>
      <c r="G2856" t="str">
        <f t="shared" si="146"/>
        <v>Virginia</v>
      </c>
      <c r="H2856">
        <v>78305</v>
      </c>
      <c r="I2856">
        <v>78308</v>
      </c>
      <c r="J2856">
        <v>78584</v>
      </c>
      <c r="K2856">
        <v>79529</v>
      </c>
      <c r="L2856">
        <v>80238</v>
      </c>
      <c r="M2856">
        <v>81316</v>
      </c>
      <c r="N2856">
        <v>82454</v>
      </c>
      <c r="O2856">
        <v>83177</v>
      </c>
      <c r="P2856" s="2">
        <v>84421</v>
      </c>
      <c r="Q2856" s="10" t="s">
        <v>3301</v>
      </c>
      <c r="S2856" s="2"/>
    </row>
    <row r="2857" spans="1:20" x14ac:dyDescent="0.2">
      <c r="A2857" t="s">
        <v>7324</v>
      </c>
      <c r="B2857">
        <v>51071</v>
      </c>
      <c r="C2857">
        <v>50</v>
      </c>
      <c r="D2857" t="str">
        <f t="shared" si="144"/>
        <v>05000US51071</v>
      </c>
      <c r="E2857" t="s">
        <v>2878</v>
      </c>
      <c r="F2857" t="str">
        <f t="shared" si="145"/>
        <v>Giles</v>
      </c>
      <c r="G2857" t="str">
        <f t="shared" si="146"/>
        <v>Virginia</v>
      </c>
      <c r="H2857">
        <v>17286</v>
      </c>
      <c r="I2857">
        <v>17286</v>
      </c>
      <c r="J2857">
        <v>17316</v>
      </c>
      <c r="K2857">
        <v>17115</v>
      </c>
      <c r="L2857">
        <v>16979</v>
      </c>
      <c r="M2857">
        <v>16946</v>
      </c>
      <c r="N2857">
        <v>16808</v>
      </c>
      <c r="O2857">
        <v>16767</v>
      </c>
      <c r="P2857" s="2">
        <v>16857</v>
      </c>
      <c r="Q2857" s="10" t="s">
        <v>3311</v>
      </c>
      <c r="S2857" s="2"/>
    </row>
    <row r="2858" spans="1:20" x14ac:dyDescent="0.2">
      <c r="A2858" t="s">
        <v>7325</v>
      </c>
      <c r="B2858">
        <v>51073</v>
      </c>
      <c r="C2858">
        <v>50</v>
      </c>
      <c r="D2858" t="str">
        <f t="shared" si="144"/>
        <v>05000US51073</v>
      </c>
      <c r="E2858" t="s">
        <v>2879</v>
      </c>
      <c r="F2858" t="str">
        <f t="shared" si="145"/>
        <v>Gloucester</v>
      </c>
      <c r="G2858" t="str">
        <f t="shared" si="146"/>
        <v>Virginia</v>
      </c>
      <c r="H2858">
        <v>36858</v>
      </c>
      <c r="I2858">
        <v>36858</v>
      </c>
      <c r="J2858">
        <v>36939</v>
      </c>
      <c r="K2858">
        <v>36904</v>
      </c>
      <c r="L2858">
        <v>36909</v>
      </c>
      <c r="M2858">
        <v>36806</v>
      </c>
      <c r="N2858">
        <v>37120</v>
      </c>
      <c r="O2858">
        <v>37058</v>
      </c>
      <c r="P2858" s="2">
        <v>37214</v>
      </c>
      <c r="Q2858" s="1" t="s">
        <v>3313</v>
      </c>
    </row>
    <row r="2859" spans="1:20" x14ac:dyDescent="0.2">
      <c r="A2859" t="s">
        <v>7326</v>
      </c>
      <c r="B2859">
        <v>51075</v>
      </c>
      <c r="C2859">
        <v>50</v>
      </c>
      <c r="D2859" t="str">
        <f t="shared" si="144"/>
        <v>05000US51075</v>
      </c>
      <c r="E2859" t="s">
        <v>2880</v>
      </c>
      <c r="F2859" t="str">
        <f t="shared" si="145"/>
        <v>Goochland</v>
      </c>
      <c r="G2859" t="str">
        <f t="shared" si="146"/>
        <v>Virginia</v>
      </c>
      <c r="H2859">
        <v>21717</v>
      </c>
      <c r="I2859">
        <v>21699</v>
      </c>
      <c r="J2859">
        <v>21741</v>
      </c>
      <c r="K2859">
        <v>21436</v>
      </c>
      <c r="L2859">
        <v>21340</v>
      </c>
      <c r="M2859">
        <v>21637</v>
      </c>
      <c r="N2859">
        <v>21934</v>
      </c>
      <c r="O2859">
        <v>22315</v>
      </c>
      <c r="P2859" s="2">
        <v>22668</v>
      </c>
      <c r="Q2859" s="1" t="s">
        <v>3313</v>
      </c>
    </row>
    <row r="2860" spans="1:20" x14ac:dyDescent="0.2">
      <c r="A2860" t="s">
        <v>7327</v>
      </c>
      <c r="B2860">
        <v>51077</v>
      </c>
      <c r="C2860">
        <v>50</v>
      </c>
      <c r="D2860" t="str">
        <f t="shared" si="144"/>
        <v>05000US51077</v>
      </c>
      <c r="E2860" t="s">
        <v>2881</v>
      </c>
      <c r="F2860" t="str">
        <f t="shared" si="145"/>
        <v>Grayson</v>
      </c>
      <c r="G2860" t="str">
        <f t="shared" si="146"/>
        <v>Virginia</v>
      </c>
      <c r="H2860">
        <v>15533</v>
      </c>
      <c r="I2860">
        <v>15552</v>
      </c>
      <c r="J2860">
        <v>15499</v>
      </c>
      <c r="K2860">
        <v>15412</v>
      </c>
      <c r="L2860">
        <v>15232</v>
      </c>
      <c r="M2860">
        <v>15230</v>
      </c>
      <c r="N2860">
        <v>15161</v>
      </c>
      <c r="O2860">
        <v>15169</v>
      </c>
      <c r="P2860" s="2">
        <v>15107</v>
      </c>
      <c r="Q2860" s="1" t="s">
        <v>3313</v>
      </c>
      <c r="S2860" s="3"/>
      <c r="T2860" s="2"/>
    </row>
    <row r="2861" spans="1:20" x14ac:dyDescent="0.2">
      <c r="A2861" t="s">
        <v>7328</v>
      </c>
      <c r="B2861">
        <v>51079</v>
      </c>
      <c r="C2861">
        <v>50</v>
      </c>
      <c r="D2861" t="str">
        <f t="shared" si="144"/>
        <v>05000US51079</v>
      </c>
      <c r="E2861" t="s">
        <v>2882</v>
      </c>
      <c r="F2861" t="str">
        <f t="shared" si="145"/>
        <v>Greene</v>
      </c>
      <c r="G2861" t="str">
        <f t="shared" si="146"/>
        <v>Virginia</v>
      </c>
      <c r="H2861">
        <v>18403</v>
      </c>
      <c r="I2861">
        <v>18410</v>
      </c>
      <c r="J2861">
        <v>18482</v>
      </c>
      <c r="K2861">
        <v>18727</v>
      </c>
      <c r="L2861">
        <v>18851</v>
      </c>
      <c r="M2861">
        <v>18894</v>
      </c>
      <c r="N2861">
        <v>19102</v>
      </c>
      <c r="O2861">
        <v>19206</v>
      </c>
      <c r="P2861" s="2">
        <v>19371</v>
      </c>
      <c r="Q2861" s="10" t="s">
        <v>3301</v>
      </c>
      <c r="R2861"/>
      <c r="S2861" s="2"/>
      <c r="T2861" s="2"/>
    </row>
    <row r="2862" spans="1:20" x14ac:dyDescent="0.2">
      <c r="A2862" t="s">
        <v>7329</v>
      </c>
      <c r="B2862">
        <v>51081</v>
      </c>
      <c r="C2862">
        <v>50</v>
      </c>
      <c r="D2862" t="str">
        <f t="shared" si="144"/>
        <v>05000US51081</v>
      </c>
      <c r="E2862" t="s">
        <v>2883</v>
      </c>
      <c r="F2862" t="str">
        <f t="shared" si="145"/>
        <v>Greensville</v>
      </c>
      <c r="G2862" t="str">
        <f t="shared" si="146"/>
        <v>Virginia</v>
      </c>
      <c r="H2862">
        <v>12243</v>
      </c>
      <c r="I2862">
        <v>12245</v>
      </c>
      <c r="J2862">
        <v>12215</v>
      </c>
      <c r="K2862">
        <v>12004</v>
      </c>
      <c r="L2862">
        <v>11745</v>
      </c>
      <c r="M2862">
        <v>11644</v>
      </c>
      <c r="N2862">
        <v>11527</v>
      </c>
      <c r="O2862">
        <v>11869</v>
      </c>
      <c r="P2862" s="2">
        <v>11706</v>
      </c>
      <c r="Q2862" s="1" t="s">
        <v>3313</v>
      </c>
      <c r="R2862"/>
      <c r="S2862" s="2"/>
      <c r="T2862" s="2"/>
    </row>
    <row r="2863" spans="1:20" x14ac:dyDescent="0.2">
      <c r="A2863" t="s">
        <v>7330</v>
      </c>
      <c r="B2863">
        <v>51083</v>
      </c>
      <c r="C2863">
        <v>50</v>
      </c>
      <c r="D2863" t="str">
        <f t="shared" si="144"/>
        <v>05000US51083</v>
      </c>
      <c r="E2863" t="s">
        <v>2884</v>
      </c>
      <c r="F2863" t="str">
        <f t="shared" si="145"/>
        <v>Halifax</v>
      </c>
      <c r="G2863" t="str">
        <f t="shared" si="146"/>
        <v>Virginia</v>
      </c>
      <c r="H2863">
        <v>36241</v>
      </c>
      <c r="I2863">
        <v>36241</v>
      </c>
      <c r="J2863">
        <v>36155</v>
      </c>
      <c r="K2863">
        <v>36017</v>
      </c>
      <c r="L2863">
        <v>35791</v>
      </c>
      <c r="M2863">
        <v>35393</v>
      </c>
      <c r="N2863">
        <v>35219</v>
      </c>
      <c r="O2863">
        <v>35128</v>
      </c>
      <c r="P2863" s="2">
        <v>34992</v>
      </c>
      <c r="Q2863" s="1" t="s">
        <v>3313</v>
      </c>
      <c r="R2863"/>
      <c r="S2863" s="2"/>
      <c r="T2863" s="2"/>
    </row>
    <row r="2864" spans="1:20" x14ac:dyDescent="0.2">
      <c r="A2864" t="s">
        <v>7331</v>
      </c>
      <c r="B2864">
        <v>51085</v>
      </c>
      <c r="C2864">
        <v>50</v>
      </c>
      <c r="D2864" t="str">
        <f t="shared" si="144"/>
        <v>05000US51085</v>
      </c>
      <c r="E2864" t="s">
        <v>2885</v>
      </c>
      <c r="F2864" t="str">
        <f t="shared" si="145"/>
        <v>Hanover</v>
      </c>
      <c r="G2864" t="str">
        <f t="shared" si="146"/>
        <v>Virginia</v>
      </c>
      <c r="H2864">
        <v>99863</v>
      </c>
      <c r="I2864">
        <v>99850</v>
      </c>
      <c r="J2864">
        <v>99939</v>
      </c>
      <c r="K2864">
        <v>99976</v>
      </c>
      <c r="L2864">
        <v>100421</v>
      </c>
      <c r="M2864">
        <v>101167</v>
      </c>
      <c r="N2864">
        <v>101846</v>
      </c>
      <c r="O2864">
        <v>103171</v>
      </c>
      <c r="P2864" s="2">
        <v>104392</v>
      </c>
      <c r="Q2864" s="1" t="s">
        <v>3313</v>
      </c>
      <c r="S2864" s="2"/>
      <c r="T2864" s="2"/>
    </row>
    <row r="2865" spans="1:17" x14ac:dyDescent="0.2">
      <c r="A2865" t="s">
        <v>7332</v>
      </c>
      <c r="B2865">
        <v>51087</v>
      </c>
      <c r="C2865">
        <v>50</v>
      </c>
      <c r="D2865" t="str">
        <f t="shared" si="144"/>
        <v>05000US51087</v>
      </c>
      <c r="E2865" t="s">
        <v>2886</v>
      </c>
      <c r="F2865" t="str">
        <f t="shared" si="145"/>
        <v>Henrico</v>
      </c>
      <c r="G2865" t="str">
        <f t="shared" si="146"/>
        <v>Virginia</v>
      </c>
      <c r="H2865">
        <v>306935</v>
      </c>
      <c r="I2865">
        <v>306974</v>
      </c>
      <c r="J2865">
        <v>307633</v>
      </c>
      <c r="K2865">
        <v>310844</v>
      </c>
      <c r="L2865">
        <v>315877</v>
      </c>
      <c r="M2865">
        <v>319402</v>
      </c>
      <c r="N2865">
        <v>322685</v>
      </c>
      <c r="O2865">
        <v>325142</v>
      </c>
      <c r="P2865" s="2">
        <v>326501</v>
      </c>
      <c r="Q2865" s="1" t="s">
        <v>3313</v>
      </c>
    </row>
    <row r="2866" spans="1:17" x14ac:dyDescent="0.2">
      <c r="A2866" t="s">
        <v>7333</v>
      </c>
      <c r="B2866">
        <v>51089</v>
      </c>
      <c r="C2866">
        <v>50</v>
      </c>
      <c r="D2866" t="str">
        <f t="shared" si="144"/>
        <v>05000US51089</v>
      </c>
      <c r="E2866" t="s">
        <v>2887</v>
      </c>
      <c r="F2866" t="str">
        <f t="shared" si="145"/>
        <v>Henry</v>
      </c>
      <c r="G2866" t="str">
        <f t="shared" si="146"/>
        <v>Virginia</v>
      </c>
      <c r="H2866">
        <v>54151</v>
      </c>
      <c r="I2866">
        <v>54185</v>
      </c>
      <c r="J2866">
        <v>54157</v>
      </c>
      <c r="K2866">
        <v>53380</v>
      </c>
      <c r="L2866">
        <v>52950</v>
      </c>
      <c r="M2866">
        <v>52659</v>
      </c>
      <c r="N2866">
        <v>52168</v>
      </c>
      <c r="O2866">
        <v>51821</v>
      </c>
      <c r="P2866" s="2">
        <v>51445</v>
      </c>
      <c r="Q2866" s="10" t="s">
        <v>3313</v>
      </c>
    </row>
    <row r="2867" spans="1:17" x14ac:dyDescent="0.2">
      <c r="A2867" t="s">
        <v>7334</v>
      </c>
      <c r="B2867">
        <v>51091</v>
      </c>
      <c r="C2867">
        <v>50</v>
      </c>
      <c r="D2867" t="str">
        <f t="shared" si="144"/>
        <v>05000US51091</v>
      </c>
      <c r="E2867" t="s">
        <v>2888</v>
      </c>
      <c r="F2867" t="str">
        <f t="shared" si="145"/>
        <v>Highland</v>
      </c>
      <c r="G2867" t="str">
        <f t="shared" si="146"/>
        <v>Virginia</v>
      </c>
      <c r="H2867">
        <v>2321</v>
      </c>
      <c r="I2867">
        <v>2319</v>
      </c>
      <c r="J2867">
        <v>2294</v>
      </c>
      <c r="K2867">
        <v>2285</v>
      </c>
      <c r="L2867">
        <v>2252</v>
      </c>
      <c r="M2867">
        <v>2223</v>
      </c>
      <c r="N2867">
        <v>2252</v>
      </c>
      <c r="O2867">
        <v>2208</v>
      </c>
      <c r="P2867" s="2">
        <v>2216</v>
      </c>
      <c r="Q2867" s="10" t="s">
        <v>3311</v>
      </c>
    </row>
    <row r="2868" spans="1:17" x14ac:dyDescent="0.2">
      <c r="A2868" t="s">
        <v>7335</v>
      </c>
      <c r="B2868">
        <v>51093</v>
      </c>
      <c r="C2868">
        <v>50</v>
      </c>
      <c r="D2868" t="str">
        <f t="shared" si="144"/>
        <v>05000US51093</v>
      </c>
      <c r="E2868" t="s">
        <v>2889</v>
      </c>
      <c r="F2868" t="str">
        <f t="shared" si="145"/>
        <v>Isle of Wight</v>
      </c>
      <c r="G2868" t="str">
        <f t="shared" si="146"/>
        <v>Virginia</v>
      </c>
      <c r="H2868">
        <v>35270</v>
      </c>
      <c r="I2868">
        <v>35274</v>
      </c>
      <c r="J2868">
        <v>35315</v>
      </c>
      <c r="K2868">
        <v>35319</v>
      </c>
      <c r="L2868">
        <v>35431</v>
      </c>
      <c r="M2868">
        <v>35665</v>
      </c>
      <c r="N2868">
        <v>36048</v>
      </c>
      <c r="O2868">
        <v>36393</v>
      </c>
      <c r="P2868" s="2">
        <v>36596</v>
      </c>
      <c r="Q2868" s="1" t="s">
        <v>3313</v>
      </c>
    </row>
    <row r="2869" spans="1:17" x14ac:dyDescent="0.2">
      <c r="A2869" t="s">
        <v>7336</v>
      </c>
      <c r="B2869">
        <v>51095</v>
      </c>
      <c r="C2869">
        <v>50</v>
      </c>
      <c r="D2869" t="str">
        <f t="shared" si="144"/>
        <v>05000US51095</v>
      </c>
      <c r="E2869" t="s">
        <v>2890</v>
      </c>
      <c r="F2869" t="str">
        <f t="shared" si="145"/>
        <v>James City</v>
      </c>
      <c r="G2869" t="str">
        <f t="shared" si="146"/>
        <v>Virginia</v>
      </c>
      <c r="H2869">
        <v>67009</v>
      </c>
      <c r="I2869">
        <v>67393</v>
      </c>
      <c r="J2869">
        <v>67734</v>
      </c>
      <c r="K2869">
        <v>68200</v>
      </c>
      <c r="L2869">
        <v>69326</v>
      </c>
      <c r="M2869">
        <v>70585</v>
      </c>
      <c r="N2869">
        <v>72104</v>
      </c>
      <c r="O2869">
        <v>73081</v>
      </c>
      <c r="P2869" s="2">
        <v>74404</v>
      </c>
      <c r="Q2869" s="1" t="s">
        <v>3313</v>
      </c>
    </row>
    <row r="2870" spans="1:17" x14ac:dyDescent="0.2">
      <c r="A2870" t="s">
        <v>7337</v>
      </c>
      <c r="B2870">
        <v>51097</v>
      </c>
      <c r="C2870">
        <v>50</v>
      </c>
      <c r="D2870" t="str">
        <f t="shared" si="144"/>
        <v>05000US51097</v>
      </c>
      <c r="E2870" t="s">
        <v>2891</v>
      </c>
      <c r="F2870" t="str">
        <f t="shared" si="145"/>
        <v>King and Queen</v>
      </c>
      <c r="G2870" t="str">
        <f t="shared" si="146"/>
        <v>Virginia</v>
      </c>
      <c r="H2870">
        <v>6945</v>
      </c>
      <c r="I2870">
        <v>6945</v>
      </c>
      <c r="J2870">
        <v>6969</v>
      </c>
      <c r="K2870">
        <v>7032</v>
      </c>
      <c r="L2870">
        <v>7070</v>
      </c>
      <c r="M2870">
        <v>7107</v>
      </c>
      <c r="N2870">
        <v>7168</v>
      </c>
      <c r="O2870">
        <v>7197</v>
      </c>
      <c r="P2870" s="2">
        <v>7159</v>
      </c>
      <c r="Q2870" s="10" t="s">
        <v>3301</v>
      </c>
    </row>
    <row r="2871" spans="1:17" x14ac:dyDescent="0.2">
      <c r="A2871" t="s">
        <v>7338</v>
      </c>
      <c r="B2871">
        <v>51099</v>
      </c>
      <c r="C2871">
        <v>50</v>
      </c>
      <c r="D2871" t="str">
        <f t="shared" si="144"/>
        <v>05000US51099</v>
      </c>
      <c r="E2871" t="s">
        <v>2892</v>
      </c>
      <c r="F2871" t="str">
        <f t="shared" si="145"/>
        <v>King George</v>
      </c>
      <c r="G2871" t="str">
        <f t="shared" si="146"/>
        <v>Virginia</v>
      </c>
      <c r="H2871">
        <v>23584</v>
      </c>
      <c r="I2871">
        <v>23584</v>
      </c>
      <c r="J2871">
        <v>23680</v>
      </c>
      <c r="K2871">
        <v>24286</v>
      </c>
      <c r="L2871">
        <v>24615</v>
      </c>
      <c r="M2871">
        <v>24933</v>
      </c>
      <c r="N2871">
        <v>25310</v>
      </c>
      <c r="O2871">
        <v>25456</v>
      </c>
      <c r="P2871" s="2">
        <v>25984</v>
      </c>
      <c r="Q2871" s="10" t="s">
        <v>3301</v>
      </c>
    </row>
    <row r="2872" spans="1:17" x14ac:dyDescent="0.2">
      <c r="A2872" t="s">
        <v>7339</v>
      </c>
      <c r="B2872">
        <v>51101</v>
      </c>
      <c r="C2872">
        <v>50</v>
      </c>
      <c r="D2872" t="str">
        <f t="shared" si="144"/>
        <v>05000US51101</v>
      </c>
      <c r="E2872" t="s">
        <v>2893</v>
      </c>
      <c r="F2872" t="str">
        <f t="shared" si="145"/>
        <v>King William</v>
      </c>
      <c r="G2872" t="str">
        <f t="shared" si="146"/>
        <v>Virginia</v>
      </c>
      <c r="H2872">
        <v>15935</v>
      </c>
      <c r="I2872">
        <v>15927</v>
      </c>
      <c r="J2872">
        <v>15986</v>
      </c>
      <c r="K2872">
        <v>15990</v>
      </c>
      <c r="L2872">
        <v>15979</v>
      </c>
      <c r="M2872">
        <v>16092</v>
      </c>
      <c r="N2872">
        <v>16143</v>
      </c>
      <c r="O2872">
        <v>16231</v>
      </c>
      <c r="P2872" s="2">
        <v>16334</v>
      </c>
      <c r="Q2872" s="1" t="s">
        <v>3313</v>
      </c>
    </row>
    <row r="2873" spans="1:17" x14ac:dyDescent="0.2">
      <c r="A2873" t="s">
        <v>7340</v>
      </c>
      <c r="B2873">
        <v>51103</v>
      </c>
      <c r="C2873">
        <v>50</v>
      </c>
      <c r="D2873" t="str">
        <f t="shared" si="144"/>
        <v>05000US51103</v>
      </c>
      <c r="E2873" t="s">
        <v>2894</v>
      </c>
      <c r="F2873" t="str">
        <f t="shared" si="145"/>
        <v>Lancaster</v>
      </c>
      <c r="G2873" t="str">
        <f t="shared" si="146"/>
        <v>Virginia</v>
      </c>
      <c r="H2873">
        <v>11391</v>
      </c>
      <c r="I2873">
        <v>11394</v>
      </c>
      <c r="J2873">
        <v>11371</v>
      </c>
      <c r="K2873">
        <v>11341</v>
      </c>
      <c r="L2873">
        <v>11223</v>
      </c>
      <c r="M2873">
        <v>11106</v>
      </c>
      <c r="N2873">
        <v>10994</v>
      </c>
      <c r="O2873">
        <v>10982</v>
      </c>
      <c r="P2873" s="2">
        <v>10972</v>
      </c>
      <c r="Q2873" s="1" t="s">
        <v>3301</v>
      </c>
    </row>
    <row r="2874" spans="1:17" x14ac:dyDescent="0.2">
      <c r="A2874" t="s">
        <v>7341</v>
      </c>
      <c r="B2874">
        <v>51105</v>
      </c>
      <c r="C2874">
        <v>50</v>
      </c>
      <c r="D2874" t="str">
        <f t="shared" si="144"/>
        <v>05000US51105</v>
      </c>
      <c r="E2874" t="s">
        <v>2895</v>
      </c>
      <c r="F2874" t="str">
        <f t="shared" si="145"/>
        <v>Lee</v>
      </c>
      <c r="G2874" t="str">
        <f t="shared" si="146"/>
        <v>Virginia</v>
      </c>
      <c r="H2874">
        <v>25587</v>
      </c>
      <c r="I2874">
        <v>25583</v>
      </c>
      <c r="J2874">
        <v>25530</v>
      </c>
      <c r="K2874">
        <v>25661</v>
      </c>
      <c r="L2874">
        <v>25556</v>
      </c>
      <c r="M2874">
        <v>25207</v>
      </c>
      <c r="N2874">
        <v>24903</v>
      </c>
      <c r="O2874">
        <v>24712</v>
      </c>
      <c r="P2874" s="2">
        <v>24179</v>
      </c>
      <c r="Q2874" s="10" t="s">
        <v>3311</v>
      </c>
    </row>
    <row r="2875" spans="1:17" x14ac:dyDescent="0.2">
      <c r="A2875" t="s">
        <v>7342</v>
      </c>
      <c r="B2875">
        <v>51107</v>
      </c>
      <c r="C2875">
        <v>50</v>
      </c>
      <c r="D2875" t="str">
        <f t="shared" si="144"/>
        <v>05000US51107</v>
      </c>
      <c r="E2875" t="s">
        <v>2896</v>
      </c>
      <c r="F2875" t="str">
        <f t="shared" si="145"/>
        <v>Loudoun</v>
      </c>
      <c r="G2875" t="str">
        <f t="shared" si="146"/>
        <v>Virginia</v>
      </c>
      <c r="H2875">
        <v>312311</v>
      </c>
      <c r="I2875">
        <v>312336</v>
      </c>
      <c r="J2875">
        <v>315585</v>
      </c>
      <c r="K2875">
        <v>326921</v>
      </c>
      <c r="L2875">
        <v>338196</v>
      </c>
      <c r="M2875">
        <v>350678</v>
      </c>
      <c r="N2875">
        <v>362798</v>
      </c>
      <c r="O2875">
        <v>374559</v>
      </c>
      <c r="P2875" s="2">
        <v>385945</v>
      </c>
      <c r="Q2875" s="10" t="s">
        <v>3263</v>
      </c>
    </row>
    <row r="2876" spans="1:17" x14ac:dyDescent="0.2">
      <c r="A2876" t="s">
        <v>7343</v>
      </c>
      <c r="B2876">
        <v>51109</v>
      </c>
      <c r="C2876">
        <v>50</v>
      </c>
      <c r="D2876" t="str">
        <f t="shared" si="144"/>
        <v>05000US51109</v>
      </c>
      <c r="E2876" t="s">
        <v>2897</v>
      </c>
      <c r="F2876" t="str">
        <f t="shared" si="145"/>
        <v>Louisa</v>
      </c>
      <c r="G2876" t="str">
        <f t="shared" si="146"/>
        <v>Virginia</v>
      </c>
      <c r="H2876">
        <v>33153</v>
      </c>
      <c r="I2876">
        <v>33223</v>
      </c>
      <c r="J2876">
        <v>33359</v>
      </c>
      <c r="K2876">
        <v>33528</v>
      </c>
      <c r="L2876">
        <v>33535</v>
      </c>
      <c r="M2876">
        <v>34014</v>
      </c>
      <c r="N2876">
        <v>34349</v>
      </c>
      <c r="O2876">
        <v>34618</v>
      </c>
      <c r="P2876" s="2">
        <v>35236</v>
      </c>
      <c r="Q2876" s="1" t="s">
        <v>3313</v>
      </c>
    </row>
    <row r="2877" spans="1:17" x14ac:dyDescent="0.2">
      <c r="A2877" t="s">
        <v>7344</v>
      </c>
      <c r="B2877">
        <v>51111</v>
      </c>
      <c r="C2877">
        <v>50</v>
      </c>
      <c r="D2877" t="str">
        <f t="shared" si="144"/>
        <v>05000US51111</v>
      </c>
      <c r="E2877" t="s">
        <v>2898</v>
      </c>
      <c r="F2877" t="str">
        <f t="shared" si="145"/>
        <v>Lunenburg</v>
      </c>
      <c r="G2877" t="str">
        <f t="shared" si="146"/>
        <v>Virginia</v>
      </c>
      <c r="H2877">
        <v>12914</v>
      </c>
      <c r="I2877">
        <v>12916</v>
      </c>
      <c r="J2877">
        <v>12905</v>
      </c>
      <c r="K2877">
        <v>12908</v>
      </c>
      <c r="L2877">
        <v>12633</v>
      </c>
      <c r="M2877">
        <v>12525</v>
      </c>
      <c r="N2877">
        <v>12483</v>
      </c>
      <c r="O2877">
        <v>12337</v>
      </c>
      <c r="P2877" s="2">
        <v>12273</v>
      </c>
      <c r="Q2877" s="1" t="s">
        <v>3313</v>
      </c>
    </row>
    <row r="2878" spans="1:17" x14ac:dyDescent="0.2">
      <c r="A2878" t="s">
        <v>7345</v>
      </c>
      <c r="B2878">
        <v>51113</v>
      </c>
      <c r="C2878">
        <v>50</v>
      </c>
      <c r="D2878" t="str">
        <f t="shared" si="144"/>
        <v>05000US51113</v>
      </c>
      <c r="E2878" t="s">
        <v>2899</v>
      </c>
      <c r="F2878" t="str">
        <f t="shared" si="145"/>
        <v>Madison</v>
      </c>
      <c r="G2878" t="str">
        <f t="shared" si="146"/>
        <v>Virginia</v>
      </c>
      <c r="H2878">
        <v>13308</v>
      </c>
      <c r="I2878">
        <v>13308</v>
      </c>
      <c r="J2878">
        <v>13287</v>
      </c>
      <c r="K2878">
        <v>13175</v>
      </c>
      <c r="L2878">
        <v>13180</v>
      </c>
      <c r="M2878">
        <v>13149</v>
      </c>
      <c r="N2878">
        <v>13109</v>
      </c>
      <c r="O2878">
        <v>13092</v>
      </c>
      <c r="P2878" s="2">
        <v>13078</v>
      </c>
      <c r="Q2878" s="10" t="s">
        <v>3301</v>
      </c>
    </row>
    <row r="2879" spans="1:17" x14ac:dyDescent="0.2">
      <c r="A2879" t="s">
        <v>7346</v>
      </c>
      <c r="B2879">
        <v>51115</v>
      </c>
      <c r="C2879">
        <v>50</v>
      </c>
      <c r="D2879" t="str">
        <f t="shared" si="144"/>
        <v>05000US51115</v>
      </c>
      <c r="E2879" t="s">
        <v>2900</v>
      </c>
      <c r="F2879" t="str">
        <f t="shared" si="145"/>
        <v>Mathews</v>
      </c>
      <c r="G2879" t="str">
        <f t="shared" si="146"/>
        <v>Virginia</v>
      </c>
      <c r="H2879">
        <v>8978</v>
      </c>
      <c r="I2879">
        <v>8976</v>
      </c>
      <c r="J2879">
        <v>8959</v>
      </c>
      <c r="K2879">
        <v>8949</v>
      </c>
      <c r="L2879">
        <v>8903</v>
      </c>
      <c r="M2879">
        <v>8901</v>
      </c>
      <c r="N2879">
        <v>8789</v>
      </c>
      <c r="O2879">
        <v>8866</v>
      </c>
      <c r="P2879" s="2">
        <v>8782</v>
      </c>
      <c r="Q2879" s="10" t="s">
        <v>3301</v>
      </c>
    </row>
    <row r="2880" spans="1:17" x14ac:dyDescent="0.2">
      <c r="A2880" t="s">
        <v>7347</v>
      </c>
      <c r="B2880">
        <v>51117</v>
      </c>
      <c r="C2880">
        <v>50</v>
      </c>
      <c r="D2880" t="str">
        <f t="shared" si="144"/>
        <v>05000US51117</v>
      </c>
      <c r="E2880" t="s">
        <v>2901</v>
      </c>
      <c r="F2880" t="str">
        <f t="shared" si="145"/>
        <v>Mecklenburg</v>
      </c>
      <c r="G2880" t="str">
        <f t="shared" si="146"/>
        <v>Virginia</v>
      </c>
      <c r="H2880">
        <v>32727</v>
      </c>
      <c r="I2880">
        <v>32721</v>
      </c>
      <c r="J2880">
        <v>32695</v>
      </c>
      <c r="K2880">
        <v>32568</v>
      </c>
      <c r="L2880">
        <v>31738</v>
      </c>
      <c r="M2880">
        <v>31277</v>
      </c>
      <c r="N2880">
        <v>31126</v>
      </c>
      <c r="O2880">
        <v>31011</v>
      </c>
      <c r="P2880" s="2">
        <v>30892</v>
      </c>
      <c r="Q2880" s="1" t="s">
        <v>3313</v>
      </c>
    </row>
    <row r="2881" spans="1:20" x14ac:dyDescent="0.2">
      <c r="A2881" t="s">
        <v>7348</v>
      </c>
      <c r="B2881">
        <v>51119</v>
      </c>
      <c r="C2881">
        <v>50</v>
      </c>
      <c r="D2881" t="str">
        <f t="shared" si="144"/>
        <v>05000US51119</v>
      </c>
      <c r="E2881" t="s">
        <v>2902</v>
      </c>
      <c r="F2881" t="str">
        <f t="shared" si="145"/>
        <v>Middlesex</v>
      </c>
      <c r="G2881" t="str">
        <f t="shared" si="146"/>
        <v>Virginia</v>
      </c>
      <c r="H2881">
        <v>10959</v>
      </c>
      <c r="I2881">
        <v>10959</v>
      </c>
      <c r="J2881">
        <v>10970</v>
      </c>
      <c r="K2881">
        <v>10830</v>
      </c>
      <c r="L2881">
        <v>10817</v>
      </c>
      <c r="M2881">
        <v>10737</v>
      </c>
      <c r="N2881">
        <v>10633</v>
      </c>
      <c r="O2881">
        <v>10676</v>
      </c>
      <c r="P2881" s="2">
        <v>10778</v>
      </c>
      <c r="Q2881" s="10" t="s">
        <v>3301</v>
      </c>
    </row>
    <row r="2882" spans="1:20" x14ac:dyDescent="0.2">
      <c r="A2882" t="s">
        <v>7349</v>
      </c>
      <c r="B2882">
        <v>51121</v>
      </c>
      <c r="C2882">
        <v>50</v>
      </c>
      <c r="D2882" t="str">
        <f t="shared" si="144"/>
        <v>05000US51121</v>
      </c>
      <c r="E2882" t="s">
        <v>2903</v>
      </c>
      <c r="F2882" t="str">
        <f t="shared" si="145"/>
        <v>Montgomery</v>
      </c>
      <c r="G2882" t="str">
        <f t="shared" si="146"/>
        <v>Virginia</v>
      </c>
      <c r="H2882">
        <v>94392</v>
      </c>
      <c r="I2882">
        <v>94412</v>
      </c>
      <c r="J2882">
        <v>94597</v>
      </c>
      <c r="K2882">
        <v>94838</v>
      </c>
      <c r="L2882">
        <v>95736</v>
      </c>
      <c r="M2882">
        <v>96812</v>
      </c>
      <c r="N2882">
        <v>97348</v>
      </c>
      <c r="O2882">
        <v>97636</v>
      </c>
      <c r="P2882" s="2">
        <v>98602</v>
      </c>
      <c r="Q2882" s="10" t="s">
        <v>3311</v>
      </c>
    </row>
    <row r="2883" spans="1:20" x14ac:dyDescent="0.2">
      <c r="A2883" t="s">
        <v>7350</v>
      </c>
      <c r="B2883">
        <v>51125</v>
      </c>
      <c r="C2883">
        <v>50</v>
      </c>
      <c r="D2883" t="str">
        <f t="shared" ref="D2883:D2946" si="147">_xlfn.CONCAT("05000US",TEXT(B2883,"00000"))</f>
        <v>05000US51125</v>
      </c>
      <c r="E2883" t="s">
        <v>2904</v>
      </c>
      <c r="F2883" t="str">
        <f t="shared" si="145"/>
        <v>Nelson</v>
      </c>
      <c r="G2883" t="str">
        <f t="shared" si="146"/>
        <v>Virginia</v>
      </c>
      <c r="H2883">
        <v>15020</v>
      </c>
      <c r="I2883">
        <v>15020</v>
      </c>
      <c r="J2883">
        <v>14992</v>
      </c>
      <c r="K2883">
        <v>15039</v>
      </c>
      <c r="L2883">
        <v>14825</v>
      </c>
      <c r="M2883">
        <v>14798</v>
      </c>
      <c r="N2883">
        <v>14873</v>
      </c>
      <c r="O2883">
        <v>14788</v>
      </c>
      <c r="P2883" s="2">
        <v>14869</v>
      </c>
      <c r="Q2883" s="10" t="s">
        <v>3301</v>
      </c>
    </row>
    <row r="2884" spans="1:20" x14ac:dyDescent="0.2">
      <c r="A2884" t="s">
        <v>7351</v>
      </c>
      <c r="B2884">
        <v>51127</v>
      </c>
      <c r="C2884">
        <v>50</v>
      </c>
      <c r="D2884" t="str">
        <f t="shared" si="147"/>
        <v>05000US51127</v>
      </c>
      <c r="E2884" t="s">
        <v>2905</v>
      </c>
      <c r="F2884" t="str">
        <f t="shared" ref="F2884:F2917" si="148">MID(MID(E2884,1,FIND(",",E2884)-1),1,FIND(" County",MID(E2884,1,FIND(",",E2884)-1))-1)</f>
        <v>New Kent</v>
      </c>
      <c r="G2884" t="str">
        <f t="shared" ref="G2884:G2947" si="149">MID(E2884,FIND(",",E2884)+2,9999)</f>
        <v>Virginia</v>
      </c>
      <c r="H2884">
        <v>18429</v>
      </c>
      <c r="I2884">
        <v>18432</v>
      </c>
      <c r="J2884">
        <v>18558</v>
      </c>
      <c r="K2884">
        <v>18773</v>
      </c>
      <c r="L2884">
        <v>19159</v>
      </c>
      <c r="M2884">
        <v>19504</v>
      </c>
      <c r="N2884">
        <v>20019</v>
      </c>
      <c r="O2884">
        <v>20424</v>
      </c>
      <c r="P2884" s="2">
        <v>21147</v>
      </c>
      <c r="Q2884" s="1" t="s">
        <v>3313</v>
      </c>
    </row>
    <row r="2885" spans="1:20" x14ac:dyDescent="0.2">
      <c r="A2885" t="s">
        <v>7352</v>
      </c>
      <c r="B2885">
        <v>51131</v>
      </c>
      <c r="C2885">
        <v>50</v>
      </c>
      <c r="D2885" t="str">
        <f t="shared" si="147"/>
        <v>05000US51131</v>
      </c>
      <c r="E2885" t="s">
        <v>2906</v>
      </c>
      <c r="F2885" t="str">
        <f t="shared" si="148"/>
        <v>Northampton</v>
      </c>
      <c r="G2885" t="str">
        <f t="shared" si="149"/>
        <v>Virginia</v>
      </c>
      <c r="H2885">
        <v>12389</v>
      </c>
      <c r="I2885">
        <v>12389</v>
      </c>
      <c r="J2885">
        <v>12388</v>
      </c>
      <c r="K2885">
        <v>12419</v>
      </c>
      <c r="L2885">
        <v>12214</v>
      </c>
      <c r="M2885">
        <v>12036</v>
      </c>
      <c r="N2885">
        <v>12064</v>
      </c>
      <c r="O2885">
        <v>12139</v>
      </c>
      <c r="P2885" s="2">
        <v>12139</v>
      </c>
      <c r="Q2885" s="10" t="s">
        <v>3301</v>
      </c>
      <c r="S2885" s="3"/>
      <c r="T2885" s="2"/>
    </row>
    <row r="2886" spans="1:20" x14ac:dyDescent="0.2">
      <c r="A2886" t="s">
        <v>7353</v>
      </c>
      <c r="B2886">
        <v>51133</v>
      </c>
      <c r="C2886">
        <v>50</v>
      </c>
      <c r="D2886" t="str">
        <f t="shared" si="147"/>
        <v>05000US51133</v>
      </c>
      <c r="E2886" t="s">
        <v>2907</v>
      </c>
      <c r="F2886" t="str">
        <f t="shared" si="148"/>
        <v>Northumberland</v>
      </c>
      <c r="G2886" t="str">
        <f t="shared" si="149"/>
        <v>Virginia</v>
      </c>
      <c r="H2886">
        <v>12330</v>
      </c>
      <c r="I2886">
        <v>12327</v>
      </c>
      <c r="J2886">
        <v>12348</v>
      </c>
      <c r="K2886">
        <v>12420</v>
      </c>
      <c r="L2886">
        <v>12366</v>
      </c>
      <c r="M2886">
        <v>12251</v>
      </c>
      <c r="N2886">
        <v>12265</v>
      </c>
      <c r="O2886">
        <v>12256</v>
      </c>
      <c r="P2886" s="2">
        <v>12222</v>
      </c>
      <c r="Q2886" t="s">
        <v>3301</v>
      </c>
      <c r="S2886" s="3"/>
      <c r="T2886" s="2"/>
    </row>
    <row r="2887" spans="1:20" x14ac:dyDescent="0.2">
      <c r="A2887" t="s">
        <v>7354</v>
      </c>
      <c r="B2887">
        <v>51135</v>
      </c>
      <c r="C2887">
        <v>50</v>
      </c>
      <c r="D2887" t="str">
        <f t="shared" si="147"/>
        <v>05000US51135</v>
      </c>
      <c r="E2887" t="s">
        <v>2908</v>
      </c>
      <c r="F2887" t="str">
        <f t="shared" si="148"/>
        <v>Nottoway</v>
      </c>
      <c r="G2887" t="str">
        <f t="shared" si="149"/>
        <v>Virginia</v>
      </c>
      <c r="H2887">
        <v>15853</v>
      </c>
      <c r="I2887">
        <v>15852</v>
      </c>
      <c r="J2887">
        <v>15834</v>
      </c>
      <c r="K2887">
        <v>15895</v>
      </c>
      <c r="L2887">
        <v>15775</v>
      </c>
      <c r="M2887">
        <v>15663</v>
      </c>
      <c r="N2887">
        <v>15519</v>
      </c>
      <c r="O2887">
        <v>15651</v>
      </c>
      <c r="P2887" s="2">
        <v>15595</v>
      </c>
      <c r="Q2887" s="1" t="s">
        <v>3313</v>
      </c>
      <c r="S2887" s="2"/>
      <c r="T2887" s="2"/>
    </row>
    <row r="2888" spans="1:20" x14ac:dyDescent="0.2">
      <c r="A2888" t="s">
        <v>7355</v>
      </c>
      <c r="B2888">
        <v>51137</v>
      </c>
      <c r="C2888">
        <v>50</v>
      </c>
      <c r="D2888" t="str">
        <f t="shared" si="147"/>
        <v>05000US51137</v>
      </c>
      <c r="E2888" t="s">
        <v>2909</v>
      </c>
      <c r="F2888" t="str">
        <f t="shared" si="148"/>
        <v>Orange</v>
      </c>
      <c r="G2888" t="str">
        <f t="shared" si="149"/>
        <v>Virginia</v>
      </c>
      <c r="H2888">
        <v>33481</v>
      </c>
      <c r="I2888">
        <v>33434</v>
      </c>
      <c r="J2888">
        <v>33480</v>
      </c>
      <c r="K2888">
        <v>33861</v>
      </c>
      <c r="L2888">
        <v>34166</v>
      </c>
      <c r="M2888">
        <v>34548</v>
      </c>
      <c r="N2888">
        <v>34873</v>
      </c>
      <c r="O2888">
        <v>35244</v>
      </c>
      <c r="P2888" s="2">
        <v>35533</v>
      </c>
      <c r="Q2888" s="10" t="s">
        <v>3301</v>
      </c>
      <c r="S2888" s="2"/>
    </row>
    <row r="2889" spans="1:20" x14ac:dyDescent="0.2">
      <c r="A2889" t="s">
        <v>7356</v>
      </c>
      <c r="B2889">
        <v>51139</v>
      </c>
      <c r="C2889">
        <v>50</v>
      </c>
      <c r="D2889" t="str">
        <f t="shared" si="147"/>
        <v>05000US51139</v>
      </c>
      <c r="E2889" t="s">
        <v>2910</v>
      </c>
      <c r="F2889" t="str">
        <f t="shared" si="148"/>
        <v>Page</v>
      </c>
      <c r="G2889" t="str">
        <f t="shared" si="149"/>
        <v>Virginia</v>
      </c>
      <c r="H2889">
        <v>24042</v>
      </c>
      <c r="I2889">
        <v>24055</v>
      </c>
      <c r="J2889">
        <v>24053</v>
      </c>
      <c r="K2889">
        <v>23997</v>
      </c>
      <c r="L2889">
        <v>23885</v>
      </c>
      <c r="M2889">
        <v>23752</v>
      </c>
      <c r="N2889">
        <v>23827</v>
      </c>
      <c r="O2889">
        <v>23679</v>
      </c>
      <c r="P2889" s="2">
        <v>23654</v>
      </c>
      <c r="Q2889" s="10" t="s">
        <v>3301</v>
      </c>
      <c r="S2889" s="2"/>
    </row>
    <row r="2890" spans="1:20" x14ac:dyDescent="0.2">
      <c r="A2890" t="s">
        <v>7357</v>
      </c>
      <c r="B2890">
        <v>51141</v>
      </c>
      <c r="C2890">
        <v>50</v>
      </c>
      <c r="D2890" t="str">
        <f t="shared" si="147"/>
        <v>05000US51141</v>
      </c>
      <c r="E2890" t="s">
        <v>2911</v>
      </c>
      <c r="F2890" t="str">
        <f t="shared" si="148"/>
        <v>Patrick</v>
      </c>
      <c r="G2890" t="str">
        <f t="shared" si="149"/>
        <v>Virginia</v>
      </c>
      <c r="H2890">
        <v>18490</v>
      </c>
      <c r="I2890">
        <v>18495</v>
      </c>
      <c r="J2890">
        <v>18479</v>
      </c>
      <c r="K2890">
        <v>18372</v>
      </c>
      <c r="L2890">
        <v>18406</v>
      </c>
      <c r="M2890">
        <v>18303</v>
      </c>
      <c r="N2890">
        <v>18228</v>
      </c>
      <c r="O2890">
        <v>18041</v>
      </c>
      <c r="P2890" s="2">
        <v>17923</v>
      </c>
      <c r="Q2890" s="10" t="s">
        <v>3313</v>
      </c>
    </row>
    <row r="2891" spans="1:20" x14ac:dyDescent="0.2">
      <c r="A2891" t="s">
        <v>7358</v>
      </c>
      <c r="B2891">
        <v>51143</v>
      </c>
      <c r="C2891">
        <v>50</v>
      </c>
      <c r="D2891" t="str">
        <f t="shared" si="147"/>
        <v>05000US51143</v>
      </c>
      <c r="E2891" t="s">
        <v>2912</v>
      </c>
      <c r="F2891" t="str">
        <f t="shared" si="148"/>
        <v>Pittsylvania</v>
      </c>
      <c r="G2891" t="str">
        <f t="shared" si="149"/>
        <v>Virginia</v>
      </c>
      <c r="H2891">
        <v>63506</v>
      </c>
      <c r="I2891">
        <v>63491</v>
      </c>
      <c r="J2891">
        <v>63600</v>
      </c>
      <c r="K2891">
        <v>63445</v>
      </c>
      <c r="L2891">
        <v>63032</v>
      </c>
      <c r="M2891">
        <v>62678</v>
      </c>
      <c r="N2891">
        <v>62483</v>
      </c>
      <c r="O2891">
        <v>62079</v>
      </c>
      <c r="P2891" s="2">
        <v>61687</v>
      </c>
      <c r="Q2891" s="1" t="s">
        <v>3313</v>
      </c>
    </row>
    <row r="2892" spans="1:20" x14ac:dyDescent="0.2">
      <c r="A2892" t="s">
        <v>7359</v>
      </c>
      <c r="B2892">
        <v>51145</v>
      </c>
      <c r="C2892">
        <v>50</v>
      </c>
      <c r="D2892" t="str">
        <f t="shared" si="147"/>
        <v>05000US51145</v>
      </c>
      <c r="E2892" t="s">
        <v>2913</v>
      </c>
      <c r="F2892" t="str">
        <f t="shared" si="148"/>
        <v>Powhatan</v>
      </c>
      <c r="G2892" t="str">
        <f t="shared" si="149"/>
        <v>Virginia</v>
      </c>
      <c r="H2892">
        <v>28046</v>
      </c>
      <c r="I2892">
        <v>28062</v>
      </c>
      <c r="J2892">
        <v>28118</v>
      </c>
      <c r="K2892">
        <v>28121</v>
      </c>
      <c r="L2892">
        <v>28172</v>
      </c>
      <c r="M2892">
        <v>28290</v>
      </c>
      <c r="N2892">
        <v>28477</v>
      </c>
      <c r="O2892">
        <v>28047</v>
      </c>
      <c r="P2892" s="2">
        <v>28443</v>
      </c>
      <c r="Q2892" s="1" t="s">
        <v>3313</v>
      </c>
    </row>
    <row r="2893" spans="1:20" x14ac:dyDescent="0.2">
      <c r="A2893" t="s">
        <v>7360</v>
      </c>
      <c r="B2893">
        <v>51147</v>
      </c>
      <c r="C2893">
        <v>50</v>
      </c>
      <c r="D2893" t="str">
        <f t="shared" si="147"/>
        <v>05000US51147</v>
      </c>
      <c r="E2893" t="s">
        <v>2914</v>
      </c>
      <c r="F2893" t="str">
        <f t="shared" si="148"/>
        <v>Prince Edward</v>
      </c>
      <c r="G2893" t="str">
        <f t="shared" si="149"/>
        <v>Virginia</v>
      </c>
      <c r="H2893">
        <v>23368</v>
      </c>
      <c r="I2893">
        <v>23357</v>
      </c>
      <c r="J2893">
        <v>23351</v>
      </c>
      <c r="K2893">
        <v>23192</v>
      </c>
      <c r="L2893">
        <v>23188</v>
      </c>
      <c r="M2893">
        <v>22781</v>
      </c>
      <c r="N2893">
        <v>23055</v>
      </c>
      <c r="O2893">
        <v>23221</v>
      </c>
      <c r="P2893" s="2">
        <v>23142</v>
      </c>
      <c r="Q2893" s="1" t="s">
        <v>3313</v>
      </c>
    </row>
    <row r="2894" spans="1:20" x14ac:dyDescent="0.2">
      <c r="A2894" t="s">
        <v>7361</v>
      </c>
      <c r="B2894">
        <v>51149</v>
      </c>
      <c r="C2894">
        <v>50</v>
      </c>
      <c r="D2894" t="str">
        <f t="shared" si="147"/>
        <v>05000US51149</v>
      </c>
      <c r="E2894" t="s">
        <v>2915</v>
      </c>
      <c r="F2894" t="str">
        <f t="shared" si="148"/>
        <v>Prince George</v>
      </c>
      <c r="G2894" t="str">
        <f t="shared" si="149"/>
        <v>Virginia</v>
      </c>
      <c r="H2894">
        <v>35725</v>
      </c>
      <c r="I2894">
        <v>35714</v>
      </c>
      <c r="J2894">
        <v>35633</v>
      </c>
      <c r="K2894">
        <v>36755</v>
      </c>
      <c r="L2894">
        <v>37152</v>
      </c>
      <c r="M2894">
        <v>37470</v>
      </c>
      <c r="N2894">
        <v>37545</v>
      </c>
      <c r="O2894">
        <v>38308</v>
      </c>
      <c r="P2894" s="2">
        <v>37845</v>
      </c>
      <c r="Q2894" s="1" t="s">
        <v>3313</v>
      </c>
    </row>
    <row r="2895" spans="1:20" x14ac:dyDescent="0.2">
      <c r="A2895" t="s">
        <v>7362</v>
      </c>
      <c r="B2895">
        <v>51153</v>
      </c>
      <c r="C2895">
        <v>50</v>
      </c>
      <c r="D2895" t="str">
        <f t="shared" si="147"/>
        <v>05000US51153</v>
      </c>
      <c r="E2895" t="s">
        <v>2916</v>
      </c>
      <c r="F2895" t="str">
        <f t="shared" si="148"/>
        <v>Prince William</v>
      </c>
      <c r="G2895" t="str">
        <f t="shared" si="149"/>
        <v>Virginia</v>
      </c>
      <c r="H2895">
        <v>402002</v>
      </c>
      <c r="I2895">
        <v>401972</v>
      </c>
      <c r="J2895">
        <v>406385</v>
      </c>
      <c r="K2895">
        <v>419670</v>
      </c>
      <c r="L2895">
        <v>430368</v>
      </c>
      <c r="M2895">
        <v>438531</v>
      </c>
      <c r="N2895">
        <v>443863</v>
      </c>
      <c r="O2895">
        <v>450179</v>
      </c>
      <c r="P2895" s="2">
        <v>455210</v>
      </c>
      <c r="Q2895" s="10" t="s">
        <v>3301</v>
      </c>
      <c r="R2895"/>
      <c r="S2895" s="2"/>
      <c r="T2895" s="2"/>
    </row>
    <row r="2896" spans="1:20" x14ac:dyDescent="0.2">
      <c r="A2896" t="s">
        <v>7363</v>
      </c>
      <c r="B2896">
        <v>51155</v>
      </c>
      <c r="C2896">
        <v>50</v>
      </c>
      <c r="D2896" t="str">
        <f t="shared" si="147"/>
        <v>05000US51155</v>
      </c>
      <c r="E2896" t="s">
        <v>2917</v>
      </c>
      <c r="F2896" t="str">
        <f t="shared" si="148"/>
        <v>Pulaski</v>
      </c>
      <c r="G2896" t="str">
        <f t="shared" si="149"/>
        <v>Virginia</v>
      </c>
      <c r="H2896">
        <v>34872</v>
      </c>
      <c r="I2896">
        <v>34859</v>
      </c>
      <c r="J2896">
        <v>34806</v>
      </c>
      <c r="K2896">
        <v>34746</v>
      </c>
      <c r="L2896">
        <v>34746</v>
      </c>
      <c r="M2896">
        <v>34512</v>
      </c>
      <c r="N2896">
        <v>34315</v>
      </c>
      <c r="O2896">
        <v>34308</v>
      </c>
      <c r="P2896" s="2">
        <v>34203</v>
      </c>
      <c r="Q2896" s="10" t="s">
        <v>3311</v>
      </c>
      <c r="R2896"/>
      <c r="S2896" s="2"/>
      <c r="T2896" s="2"/>
    </row>
    <row r="2897" spans="1:20" x14ac:dyDescent="0.2">
      <c r="A2897" t="s">
        <v>7364</v>
      </c>
      <c r="B2897">
        <v>51157</v>
      </c>
      <c r="C2897">
        <v>50</v>
      </c>
      <c r="D2897" t="str">
        <f t="shared" si="147"/>
        <v>05000US51157</v>
      </c>
      <c r="E2897" t="s">
        <v>2918</v>
      </c>
      <c r="F2897" t="str">
        <f t="shared" si="148"/>
        <v>Rappahannock</v>
      </c>
      <c r="G2897" t="str">
        <f t="shared" si="149"/>
        <v>Virginia</v>
      </c>
      <c r="H2897">
        <v>7373</v>
      </c>
      <c r="I2897">
        <v>7506</v>
      </c>
      <c r="J2897">
        <v>7500</v>
      </c>
      <c r="K2897">
        <v>7499</v>
      </c>
      <c r="L2897">
        <v>7454</v>
      </c>
      <c r="M2897">
        <v>7475</v>
      </c>
      <c r="N2897">
        <v>7361</v>
      </c>
      <c r="O2897">
        <v>7401</v>
      </c>
      <c r="P2897" s="2">
        <v>7388</v>
      </c>
      <c r="Q2897" s="10" t="s">
        <v>3301</v>
      </c>
      <c r="R2897"/>
      <c r="S2897" s="2"/>
      <c r="T2897" s="2"/>
    </row>
    <row r="2898" spans="1:20" x14ac:dyDescent="0.2">
      <c r="A2898" t="s">
        <v>7365</v>
      </c>
      <c r="B2898">
        <v>51159</v>
      </c>
      <c r="C2898">
        <v>50</v>
      </c>
      <c r="D2898" t="str">
        <f t="shared" si="147"/>
        <v>05000US51159</v>
      </c>
      <c r="E2898" t="s">
        <v>2919</v>
      </c>
      <c r="F2898" t="str">
        <f t="shared" si="148"/>
        <v>Richmond</v>
      </c>
      <c r="G2898" t="str">
        <f t="shared" si="149"/>
        <v>Virginia</v>
      </c>
      <c r="H2898">
        <v>9254</v>
      </c>
      <c r="I2898">
        <v>9254</v>
      </c>
      <c r="J2898">
        <v>9268</v>
      </c>
      <c r="K2898">
        <v>9184</v>
      </c>
      <c r="L2898">
        <v>9037</v>
      </c>
      <c r="M2898">
        <v>8916</v>
      </c>
      <c r="N2898">
        <v>8841</v>
      </c>
      <c r="O2898">
        <v>8774</v>
      </c>
      <c r="P2898" s="2">
        <v>8774</v>
      </c>
      <c r="Q2898" s="1" t="s">
        <v>3301</v>
      </c>
      <c r="S2898" s="2"/>
      <c r="T2898" s="2"/>
    </row>
    <row r="2899" spans="1:20" x14ac:dyDescent="0.2">
      <c r="A2899" t="s">
        <v>7366</v>
      </c>
      <c r="B2899">
        <v>51161</v>
      </c>
      <c r="C2899">
        <v>50</v>
      </c>
      <c r="D2899" t="str">
        <f t="shared" si="147"/>
        <v>05000US51161</v>
      </c>
      <c r="E2899" t="s">
        <v>2920</v>
      </c>
      <c r="F2899" t="str">
        <f t="shared" si="148"/>
        <v>Roanoke</v>
      </c>
      <c r="G2899" t="str">
        <f t="shared" si="149"/>
        <v>Virginia</v>
      </c>
      <c r="H2899">
        <v>92376</v>
      </c>
      <c r="I2899">
        <v>92439</v>
      </c>
      <c r="J2899">
        <v>92408</v>
      </c>
      <c r="K2899">
        <v>92958</v>
      </c>
      <c r="L2899">
        <v>92991</v>
      </c>
      <c r="M2899">
        <v>93616</v>
      </c>
      <c r="N2899">
        <v>93720</v>
      </c>
      <c r="O2899">
        <v>93916</v>
      </c>
      <c r="P2899" s="2">
        <v>94031</v>
      </c>
      <c r="Q2899" s="10" t="s">
        <v>3311</v>
      </c>
    </row>
    <row r="2900" spans="1:20" x14ac:dyDescent="0.2">
      <c r="A2900" t="s">
        <v>7367</v>
      </c>
      <c r="B2900">
        <v>51163</v>
      </c>
      <c r="C2900">
        <v>50</v>
      </c>
      <c r="D2900" t="str">
        <f t="shared" si="147"/>
        <v>05000US51163</v>
      </c>
      <c r="E2900" t="s">
        <v>2921</v>
      </c>
      <c r="F2900" t="str">
        <f t="shared" si="148"/>
        <v>Rockbridge</v>
      </c>
      <c r="G2900" t="str">
        <f t="shared" si="149"/>
        <v>Virginia</v>
      </c>
      <c r="H2900">
        <v>22307</v>
      </c>
      <c r="I2900">
        <v>22310</v>
      </c>
      <c r="J2900">
        <v>22294</v>
      </c>
      <c r="K2900">
        <v>22544</v>
      </c>
      <c r="L2900">
        <v>22474</v>
      </c>
      <c r="M2900">
        <v>22458</v>
      </c>
      <c r="N2900">
        <v>22488</v>
      </c>
      <c r="O2900">
        <v>22437</v>
      </c>
      <c r="P2900" s="2">
        <v>22392</v>
      </c>
      <c r="Q2900" s="10" t="s">
        <v>3311</v>
      </c>
    </row>
    <row r="2901" spans="1:20" x14ac:dyDescent="0.2">
      <c r="A2901" t="s">
        <v>7368</v>
      </c>
      <c r="B2901">
        <v>51165</v>
      </c>
      <c r="C2901">
        <v>50</v>
      </c>
      <c r="D2901" t="str">
        <f t="shared" si="147"/>
        <v>05000US51165</v>
      </c>
      <c r="E2901" t="s">
        <v>2922</v>
      </c>
      <c r="F2901" t="str">
        <f t="shared" si="148"/>
        <v>Rockingham</v>
      </c>
      <c r="G2901" t="str">
        <f t="shared" si="149"/>
        <v>Virginia</v>
      </c>
      <c r="H2901">
        <v>76314</v>
      </c>
      <c r="I2901">
        <v>76310</v>
      </c>
      <c r="J2901">
        <v>76368</v>
      </c>
      <c r="K2901">
        <v>77125</v>
      </c>
      <c r="L2901">
        <v>77429</v>
      </c>
      <c r="M2901">
        <v>77784</v>
      </c>
      <c r="N2901">
        <v>78318</v>
      </c>
      <c r="O2901">
        <v>78860</v>
      </c>
      <c r="P2901" s="2">
        <v>79744</v>
      </c>
      <c r="Q2901" s="10" t="s">
        <v>3301</v>
      </c>
    </row>
    <row r="2902" spans="1:20" x14ac:dyDescent="0.2">
      <c r="A2902" t="s">
        <v>7369</v>
      </c>
      <c r="B2902">
        <v>51167</v>
      </c>
      <c r="C2902">
        <v>50</v>
      </c>
      <c r="D2902" t="str">
        <f t="shared" si="147"/>
        <v>05000US51167</v>
      </c>
      <c r="E2902" t="s">
        <v>2923</v>
      </c>
      <c r="F2902" t="str">
        <f t="shared" si="148"/>
        <v>Russell</v>
      </c>
      <c r="G2902" t="str">
        <f t="shared" si="149"/>
        <v>Virginia</v>
      </c>
      <c r="H2902">
        <v>28897</v>
      </c>
      <c r="I2902">
        <v>28896</v>
      </c>
      <c r="J2902">
        <v>28856</v>
      </c>
      <c r="K2902">
        <v>28662</v>
      </c>
      <c r="L2902">
        <v>28421</v>
      </c>
      <c r="M2902">
        <v>28265</v>
      </c>
      <c r="N2902">
        <v>27998</v>
      </c>
      <c r="O2902">
        <v>27809</v>
      </c>
      <c r="P2902" s="2">
        <v>27370</v>
      </c>
      <c r="Q2902" s="10" t="s">
        <v>3311</v>
      </c>
    </row>
    <row r="2903" spans="1:20" x14ac:dyDescent="0.2">
      <c r="A2903" t="s">
        <v>7370</v>
      </c>
      <c r="B2903">
        <v>51169</v>
      </c>
      <c r="C2903">
        <v>50</v>
      </c>
      <c r="D2903" t="str">
        <f t="shared" si="147"/>
        <v>05000US51169</v>
      </c>
      <c r="E2903" t="s">
        <v>2924</v>
      </c>
      <c r="F2903" t="str">
        <f t="shared" si="148"/>
        <v>Scott</v>
      </c>
      <c r="G2903" t="str">
        <f t="shared" si="149"/>
        <v>Virginia</v>
      </c>
      <c r="H2903">
        <v>23177</v>
      </c>
      <c r="I2903">
        <v>23170</v>
      </c>
      <c r="J2903">
        <v>23131</v>
      </c>
      <c r="K2903">
        <v>22968</v>
      </c>
      <c r="L2903">
        <v>22799</v>
      </c>
      <c r="M2903">
        <v>22626</v>
      </c>
      <c r="N2903">
        <v>22373</v>
      </c>
      <c r="O2903">
        <v>22160</v>
      </c>
      <c r="P2903" s="2">
        <v>21930</v>
      </c>
      <c r="Q2903" s="10" t="s">
        <v>3311</v>
      </c>
    </row>
    <row r="2904" spans="1:20" x14ac:dyDescent="0.2">
      <c r="A2904" t="s">
        <v>7371</v>
      </c>
      <c r="B2904">
        <v>51171</v>
      </c>
      <c r="C2904">
        <v>50</v>
      </c>
      <c r="D2904" t="str">
        <f t="shared" si="147"/>
        <v>05000US51171</v>
      </c>
      <c r="E2904" t="s">
        <v>2925</v>
      </c>
      <c r="F2904" t="str">
        <f t="shared" si="148"/>
        <v>Shenandoah</v>
      </c>
      <c r="G2904" t="str">
        <f t="shared" si="149"/>
        <v>Virginia</v>
      </c>
      <c r="H2904">
        <v>41993</v>
      </c>
      <c r="I2904">
        <v>41993</v>
      </c>
      <c r="J2904">
        <v>42058</v>
      </c>
      <c r="K2904">
        <v>42297</v>
      </c>
      <c r="L2904">
        <v>42615</v>
      </c>
      <c r="M2904">
        <v>42599</v>
      </c>
      <c r="N2904">
        <v>42845</v>
      </c>
      <c r="O2904">
        <v>43051</v>
      </c>
      <c r="P2904" s="2">
        <v>43175</v>
      </c>
      <c r="Q2904" s="10" t="s">
        <v>3301</v>
      </c>
    </row>
    <row r="2905" spans="1:20" x14ac:dyDescent="0.2">
      <c r="A2905" t="s">
        <v>7372</v>
      </c>
      <c r="B2905">
        <v>51173</v>
      </c>
      <c r="C2905">
        <v>50</v>
      </c>
      <c r="D2905" t="str">
        <f t="shared" si="147"/>
        <v>05000US51173</v>
      </c>
      <c r="E2905" t="s">
        <v>2926</v>
      </c>
      <c r="F2905" t="str">
        <f t="shared" si="148"/>
        <v>Smyth</v>
      </c>
      <c r="G2905" t="str">
        <f t="shared" si="149"/>
        <v>Virginia</v>
      </c>
      <c r="H2905">
        <v>32208</v>
      </c>
      <c r="I2905">
        <v>32208</v>
      </c>
      <c r="J2905">
        <v>32187</v>
      </c>
      <c r="K2905">
        <v>32025</v>
      </c>
      <c r="L2905">
        <v>31872</v>
      </c>
      <c r="M2905">
        <v>31727</v>
      </c>
      <c r="N2905">
        <v>31513</v>
      </c>
      <c r="O2905">
        <v>31389</v>
      </c>
      <c r="P2905" s="2">
        <v>31062</v>
      </c>
      <c r="Q2905" s="10" t="s">
        <v>3311</v>
      </c>
    </row>
    <row r="2906" spans="1:20" x14ac:dyDescent="0.2">
      <c r="A2906" t="s">
        <v>7373</v>
      </c>
      <c r="B2906">
        <v>51175</v>
      </c>
      <c r="C2906">
        <v>50</v>
      </c>
      <c r="D2906" t="str">
        <f t="shared" si="147"/>
        <v>05000US51175</v>
      </c>
      <c r="E2906" t="s">
        <v>2927</v>
      </c>
      <c r="F2906" t="str">
        <f t="shared" si="148"/>
        <v>Southampton</v>
      </c>
      <c r="G2906" t="str">
        <f t="shared" si="149"/>
        <v>Virginia</v>
      </c>
      <c r="H2906">
        <v>18570</v>
      </c>
      <c r="I2906">
        <v>18570</v>
      </c>
      <c r="J2906">
        <v>18628</v>
      </c>
      <c r="K2906">
        <v>18710</v>
      </c>
      <c r="L2906">
        <v>18575</v>
      </c>
      <c r="M2906">
        <v>18373</v>
      </c>
      <c r="N2906">
        <v>18282</v>
      </c>
      <c r="O2906">
        <v>18167</v>
      </c>
      <c r="P2906" s="2">
        <v>18057</v>
      </c>
      <c r="Q2906" s="1" t="s">
        <v>3313</v>
      </c>
    </row>
    <row r="2907" spans="1:20" x14ac:dyDescent="0.2">
      <c r="A2907" t="s">
        <v>7374</v>
      </c>
      <c r="B2907">
        <v>51177</v>
      </c>
      <c r="C2907">
        <v>50</v>
      </c>
      <c r="D2907" t="str">
        <f t="shared" si="147"/>
        <v>05000US51177</v>
      </c>
      <c r="E2907" t="s">
        <v>2928</v>
      </c>
      <c r="F2907" t="str">
        <f t="shared" si="148"/>
        <v>Spotsylvania</v>
      </c>
      <c r="G2907" t="str">
        <f t="shared" si="149"/>
        <v>Virginia</v>
      </c>
      <c r="H2907">
        <v>122397</v>
      </c>
      <c r="I2907">
        <v>122660</v>
      </c>
      <c r="J2907">
        <v>123174</v>
      </c>
      <c r="K2907">
        <v>124835</v>
      </c>
      <c r="L2907">
        <v>126194</v>
      </c>
      <c r="M2907">
        <v>127779</v>
      </c>
      <c r="N2907">
        <v>129318</v>
      </c>
      <c r="O2907">
        <v>130603</v>
      </c>
      <c r="P2907" s="2">
        <v>132010</v>
      </c>
      <c r="Q2907" s="10" t="s">
        <v>3301</v>
      </c>
    </row>
    <row r="2908" spans="1:20" x14ac:dyDescent="0.2">
      <c r="A2908" t="s">
        <v>7375</v>
      </c>
      <c r="B2908">
        <v>51179</v>
      </c>
      <c r="C2908">
        <v>50</v>
      </c>
      <c r="D2908" t="str">
        <f t="shared" si="147"/>
        <v>05000US51179</v>
      </c>
      <c r="E2908" t="s">
        <v>2929</v>
      </c>
      <c r="F2908" t="str">
        <f t="shared" si="148"/>
        <v>Stafford</v>
      </c>
      <c r="G2908" t="str">
        <f t="shared" si="149"/>
        <v>Virginia</v>
      </c>
      <c r="H2908">
        <v>128961</v>
      </c>
      <c r="I2908">
        <v>128952</v>
      </c>
      <c r="J2908">
        <v>129845</v>
      </c>
      <c r="K2908">
        <v>132266</v>
      </c>
      <c r="L2908">
        <v>134472</v>
      </c>
      <c r="M2908">
        <v>137071</v>
      </c>
      <c r="N2908">
        <v>140046</v>
      </c>
      <c r="O2908">
        <v>141792</v>
      </c>
      <c r="P2908" s="2">
        <v>144361</v>
      </c>
      <c r="Q2908" s="10" t="s">
        <v>3301</v>
      </c>
    </row>
    <row r="2909" spans="1:20" x14ac:dyDescent="0.2">
      <c r="A2909" t="s">
        <v>7376</v>
      </c>
      <c r="B2909">
        <v>51181</v>
      </c>
      <c r="C2909">
        <v>50</v>
      </c>
      <c r="D2909" t="str">
        <f t="shared" si="147"/>
        <v>05000US51181</v>
      </c>
      <c r="E2909" t="s">
        <v>2930</v>
      </c>
      <c r="F2909" t="str">
        <f t="shared" si="148"/>
        <v>Surry</v>
      </c>
      <c r="G2909" t="str">
        <f t="shared" si="149"/>
        <v>Virginia</v>
      </c>
      <c r="H2909">
        <v>7058</v>
      </c>
      <c r="I2909">
        <v>7065</v>
      </c>
      <c r="J2909">
        <v>7060</v>
      </c>
      <c r="K2909">
        <v>6943</v>
      </c>
      <c r="L2909">
        <v>6851</v>
      </c>
      <c r="M2909">
        <v>6798</v>
      </c>
      <c r="N2909">
        <v>6793</v>
      </c>
      <c r="O2909">
        <v>6670</v>
      </c>
      <c r="P2909" s="2">
        <v>6544</v>
      </c>
      <c r="Q2909" s="1" t="s">
        <v>3313</v>
      </c>
    </row>
    <row r="2910" spans="1:20" x14ac:dyDescent="0.2">
      <c r="A2910" t="s">
        <v>7377</v>
      </c>
      <c r="B2910">
        <v>51183</v>
      </c>
      <c r="C2910">
        <v>50</v>
      </c>
      <c r="D2910" t="str">
        <f t="shared" si="147"/>
        <v>05000US51183</v>
      </c>
      <c r="E2910" t="s">
        <v>2931</v>
      </c>
      <c r="F2910" t="str">
        <f t="shared" si="148"/>
        <v>Sussex</v>
      </c>
      <c r="G2910" t="str">
        <f t="shared" si="149"/>
        <v>Virginia</v>
      </c>
      <c r="H2910">
        <v>12087</v>
      </c>
      <c r="I2910">
        <v>12070</v>
      </c>
      <c r="J2910">
        <v>12000</v>
      </c>
      <c r="K2910">
        <v>12087</v>
      </c>
      <c r="L2910">
        <v>11929</v>
      </c>
      <c r="M2910">
        <v>11783</v>
      </c>
      <c r="N2910">
        <v>11731</v>
      </c>
      <c r="O2910">
        <v>11720</v>
      </c>
      <c r="P2910" s="2">
        <v>11504</v>
      </c>
      <c r="Q2910" s="1" t="s">
        <v>3313</v>
      </c>
    </row>
    <row r="2911" spans="1:20" x14ac:dyDescent="0.2">
      <c r="A2911" t="s">
        <v>7378</v>
      </c>
      <c r="B2911">
        <v>51185</v>
      </c>
      <c r="C2911">
        <v>50</v>
      </c>
      <c r="D2911" t="str">
        <f t="shared" si="147"/>
        <v>05000US51185</v>
      </c>
      <c r="E2911" t="s">
        <v>2932</v>
      </c>
      <c r="F2911" t="str">
        <f t="shared" si="148"/>
        <v>Tazewell</v>
      </c>
      <c r="G2911" t="str">
        <f t="shared" si="149"/>
        <v>Virginia</v>
      </c>
      <c r="H2911">
        <v>45078</v>
      </c>
      <c r="I2911">
        <v>45078</v>
      </c>
      <c r="J2911">
        <v>45147</v>
      </c>
      <c r="K2911">
        <v>44687</v>
      </c>
      <c r="L2911">
        <v>44242</v>
      </c>
      <c r="M2911">
        <v>44081</v>
      </c>
      <c r="N2911">
        <v>43429</v>
      </c>
      <c r="O2911">
        <v>42934</v>
      </c>
      <c r="P2911" s="2">
        <v>42150</v>
      </c>
      <c r="Q2911" s="10" t="s">
        <v>3311</v>
      </c>
    </row>
    <row r="2912" spans="1:20" x14ac:dyDescent="0.2">
      <c r="A2912" t="s">
        <v>7379</v>
      </c>
      <c r="B2912">
        <v>51187</v>
      </c>
      <c r="C2912">
        <v>50</v>
      </c>
      <c r="D2912" t="str">
        <f t="shared" si="147"/>
        <v>05000US51187</v>
      </c>
      <c r="E2912" t="s">
        <v>2933</v>
      </c>
      <c r="F2912" t="str">
        <f t="shared" si="148"/>
        <v>Warren</v>
      </c>
      <c r="G2912" t="str">
        <f t="shared" si="149"/>
        <v>Virginia</v>
      </c>
      <c r="H2912">
        <v>37575</v>
      </c>
      <c r="I2912">
        <v>37431</v>
      </c>
      <c r="J2912">
        <v>37515</v>
      </c>
      <c r="K2912">
        <v>37670</v>
      </c>
      <c r="L2912">
        <v>37996</v>
      </c>
      <c r="M2912">
        <v>38631</v>
      </c>
      <c r="N2912">
        <v>39105</v>
      </c>
      <c r="O2912">
        <v>39147</v>
      </c>
      <c r="P2912" s="2">
        <v>39155</v>
      </c>
      <c r="Q2912" s="10" t="s">
        <v>3301</v>
      </c>
    </row>
    <row r="2913" spans="1:19" x14ac:dyDescent="0.2">
      <c r="A2913" t="s">
        <v>7380</v>
      </c>
      <c r="B2913">
        <v>51191</v>
      </c>
      <c r="C2913">
        <v>50</v>
      </c>
      <c r="D2913" t="str">
        <f t="shared" si="147"/>
        <v>05000US51191</v>
      </c>
      <c r="E2913" t="s">
        <v>2934</v>
      </c>
      <c r="F2913" t="str">
        <f t="shared" si="148"/>
        <v>Washington</v>
      </c>
      <c r="G2913" t="str">
        <f t="shared" si="149"/>
        <v>Virginia</v>
      </c>
      <c r="H2913">
        <v>54876</v>
      </c>
      <c r="I2913">
        <v>54870</v>
      </c>
      <c r="J2913">
        <v>54891</v>
      </c>
      <c r="K2913">
        <v>54745</v>
      </c>
      <c r="L2913">
        <v>55047</v>
      </c>
      <c r="M2913">
        <v>54721</v>
      </c>
      <c r="N2913">
        <v>54534</v>
      </c>
      <c r="O2913">
        <v>54294</v>
      </c>
      <c r="P2913" s="2">
        <v>54214</v>
      </c>
      <c r="Q2913" s="10" t="s">
        <v>3311</v>
      </c>
    </row>
    <row r="2914" spans="1:19" x14ac:dyDescent="0.2">
      <c r="A2914" t="s">
        <v>7381</v>
      </c>
      <c r="B2914">
        <v>51193</v>
      </c>
      <c r="C2914">
        <v>50</v>
      </c>
      <c r="D2914" t="str">
        <f t="shared" si="147"/>
        <v>05000US51193</v>
      </c>
      <c r="E2914" t="s">
        <v>2935</v>
      </c>
      <c r="F2914" t="str">
        <f t="shared" si="148"/>
        <v>Westmoreland</v>
      </c>
      <c r="G2914" t="str">
        <f t="shared" si="149"/>
        <v>Virginia</v>
      </c>
      <c r="H2914">
        <v>17454</v>
      </c>
      <c r="I2914">
        <v>17454</v>
      </c>
      <c r="J2914">
        <v>17450</v>
      </c>
      <c r="K2914">
        <v>17633</v>
      </c>
      <c r="L2914">
        <v>17518</v>
      </c>
      <c r="M2914">
        <v>17553</v>
      </c>
      <c r="N2914">
        <v>17423</v>
      </c>
      <c r="O2914">
        <v>17553</v>
      </c>
      <c r="P2914" s="2">
        <v>17592</v>
      </c>
      <c r="Q2914" t="s">
        <v>3301</v>
      </c>
    </row>
    <row r="2915" spans="1:19" x14ac:dyDescent="0.2">
      <c r="A2915" t="s">
        <v>7382</v>
      </c>
      <c r="B2915">
        <v>51195</v>
      </c>
      <c r="C2915">
        <v>50</v>
      </c>
      <c r="D2915" t="str">
        <f t="shared" si="147"/>
        <v>05000US51195</v>
      </c>
      <c r="E2915" t="s">
        <v>2936</v>
      </c>
      <c r="F2915" t="str">
        <f t="shared" si="148"/>
        <v>Wise</v>
      </c>
      <c r="G2915" t="str">
        <f t="shared" si="149"/>
        <v>Virginia</v>
      </c>
      <c r="H2915">
        <v>41452</v>
      </c>
      <c r="I2915">
        <v>41476</v>
      </c>
      <c r="J2915">
        <v>41617</v>
      </c>
      <c r="K2915">
        <v>41426</v>
      </c>
      <c r="L2915">
        <v>40890</v>
      </c>
      <c r="M2915">
        <v>40672</v>
      </c>
      <c r="N2915">
        <v>39925</v>
      </c>
      <c r="O2915">
        <v>39654</v>
      </c>
      <c r="P2915" s="2">
        <v>39228</v>
      </c>
      <c r="Q2915" s="10" t="s">
        <v>3311</v>
      </c>
    </row>
    <row r="2916" spans="1:19" x14ac:dyDescent="0.2">
      <c r="A2916" t="s">
        <v>7383</v>
      </c>
      <c r="B2916">
        <v>51197</v>
      </c>
      <c r="C2916">
        <v>50</v>
      </c>
      <c r="D2916" t="str">
        <f t="shared" si="147"/>
        <v>05000US51197</v>
      </c>
      <c r="E2916" t="s">
        <v>2937</v>
      </c>
      <c r="F2916" t="str">
        <f t="shared" si="148"/>
        <v>Wythe</v>
      </c>
      <c r="G2916" t="str">
        <f t="shared" si="149"/>
        <v>Virginia</v>
      </c>
      <c r="H2916">
        <v>29235</v>
      </c>
      <c r="I2916">
        <v>29232</v>
      </c>
      <c r="J2916">
        <v>29226</v>
      </c>
      <c r="K2916">
        <v>29191</v>
      </c>
      <c r="L2916">
        <v>29300</v>
      </c>
      <c r="M2916">
        <v>29289</v>
      </c>
      <c r="N2916">
        <v>29059</v>
      </c>
      <c r="O2916">
        <v>29191</v>
      </c>
      <c r="P2916" s="2">
        <v>29016</v>
      </c>
      <c r="Q2916" s="1" t="s">
        <v>3311</v>
      </c>
    </row>
    <row r="2917" spans="1:19" x14ac:dyDescent="0.2">
      <c r="A2917" t="s">
        <v>7384</v>
      </c>
      <c r="B2917">
        <v>51199</v>
      </c>
      <c r="C2917">
        <v>50</v>
      </c>
      <c r="D2917" t="str">
        <f t="shared" si="147"/>
        <v>05000US51199</v>
      </c>
      <c r="E2917" t="s">
        <v>2938</v>
      </c>
      <c r="F2917" t="str">
        <f t="shared" si="148"/>
        <v>York</v>
      </c>
      <c r="G2917" t="str">
        <f t="shared" si="149"/>
        <v>Virginia</v>
      </c>
      <c r="H2917">
        <v>65464</v>
      </c>
      <c r="I2917">
        <v>65189</v>
      </c>
      <c r="J2917">
        <v>65208</v>
      </c>
      <c r="K2917">
        <v>65882</v>
      </c>
      <c r="L2917">
        <v>65902</v>
      </c>
      <c r="M2917">
        <v>66128</v>
      </c>
      <c r="N2917">
        <v>66628</v>
      </c>
      <c r="O2917">
        <v>67963</v>
      </c>
      <c r="P2917" s="2">
        <v>67976</v>
      </c>
      <c r="Q2917" s="1" t="s">
        <v>3313</v>
      </c>
    </row>
    <row r="2918" spans="1:19" x14ac:dyDescent="0.2">
      <c r="A2918" t="s">
        <v>7385</v>
      </c>
      <c r="B2918">
        <v>51510</v>
      </c>
      <c r="C2918">
        <v>50</v>
      </c>
      <c r="D2918" t="str">
        <f t="shared" si="147"/>
        <v>05000US51510</v>
      </c>
      <c r="E2918" t="s">
        <v>2939</v>
      </c>
      <c r="F2918" t="str">
        <f>MID(MID(E2918,1,FIND(",",E2918)-1),1,FIND(" city",MID(E2918,1,FIND(",",E2918)-1))-1)</f>
        <v>Alexandria</v>
      </c>
      <c r="G2918" t="str">
        <f t="shared" si="149"/>
        <v>Virginia</v>
      </c>
      <c r="H2918">
        <v>139966</v>
      </c>
      <c r="I2918">
        <v>140006</v>
      </c>
      <c r="J2918">
        <v>140874</v>
      </c>
      <c r="K2918">
        <v>144651</v>
      </c>
      <c r="L2918">
        <v>147357</v>
      </c>
      <c r="M2918">
        <v>149819</v>
      </c>
      <c r="N2918">
        <v>151206</v>
      </c>
      <c r="O2918">
        <v>153172</v>
      </c>
      <c r="P2918" s="2">
        <v>155810</v>
      </c>
      <c r="Q2918" s="1" t="s">
        <v>3263</v>
      </c>
    </row>
    <row r="2919" spans="1:19" x14ac:dyDescent="0.2">
      <c r="A2919" t="s">
        <v>7386</v>
      </c>
      <c r="B2919">
        <v>51520</v>
      </c>
      <c r="C2919">
        <v>50</v>
      </c>
      <c r="D2919" t="str">
        <f t="shared" si="147"/>
        <v>05000US51520</v>
      </c>
      <c r="E2919" t="s">
        <v>2940</v>
      </c>
      <c r="F2919" t="str">
        <f t="shared" ref="F2919:F2955" si="150">MID(MID(E2919,1,FIND(",",E2919)-1),1,FIND(" city",MID(E2919,1,FIND(",",E2919)-1))-1)</f>
        <v>Bristol</v>
      </c>
      <c r="G2919" t="str">
        <f t="shared" si="149"/>
        <v>Virginia</v>
      </c>
      <c r="H2919">
        <v>17835</v>
      </c>
      <c r="I2919">
        <v>17841</v>
      </c>
      <c r="J2919">
        <v>17852</v>
      </c>
      <c r="K2919">
        <v>17810</v>
      </c>
      <c r="L2919">
        <v>17797</v>
      </c>
      <c r="M2919">
        <v>17486</v>
      </c>
      <c r="N2919">
        <v>17302</v>
      </c>
      <c r="O2919">
        <v>17157</v>
      </c>
      <c r="P2919" s="2">
        <v>16960</v>
      </c>
      <c r="Q2919" s="10" t="s">
        <v>3311</v>
      </c>
      <c r="S2919" s="2"/>
    </row>
    <row r="2920" spans="1:19" x14ac:dyDescent="0.2">
      <c r="A2920" t="s">
        <v>7387</v>
      </c>
      <c r="B2920">
        <v>51530</v>
      </c>
      <c r="C2920">
        <v>50</v>
      </c>
      <c r="D2920" t="str">
        <f t="shared" si="147"/>
        <v>05000US51530</v>
      </c>
      <c r="E2920" t="s">
        <v>2941</v>
      </c>
      <c r="F2920" t="str">
        <f t="shared" si="150"/>
        <v>Buena Vista</v>
      </c>
      <c r="G2920" t="str">
        <f t="shared" si="149"/>
        <v>Virginia</v>
      </c>
      <c r="H2920">
        <v>6650</v>
      </c>
      <c r="I2920">
        <v>6651</v>
      </c>
      <c r="J2920">
        <v>6647</v>
      </c>
      <c r="K2920">
        <v>6725</v>
      </c>
      <c r="L2920">
        <v>6766</v>
      </c>
      <c r="M2920">
        <v>6661</v>
      </c>
      <c r="N2920">
        <v>6578</v>
      </c>
      <c r="O2920">
        <v>6595</v>
      </c>
      <c r="P2920" s="2">
        <v>6452</v>
      </c>
      <c r="Q2920" s="10" t="s">
        <v>3311</v>
      </c>
      <c r="S2920" s="2"/>
    </row>
    <row r="2921" spans="1:19" x14ac:dyDescent="0.2">
      <c r="A2921" t="s">
        <v>7388</v>
      </c>
      <c r="B2921">
        <v>51540</v>
      </c>
      <c r="C2921">
        <v>50</v>
      </c>
      <c r="D2921" t="str">
        <f t="shared" si="147"/>
        <v>05000US51540</v>
      </c>
      <c r="E2921" t="s">
        <v>2942</v>
      </c>
      <c r="F2921" t="str">
        <f t="shared" si="150"/>
        <v>Charlottesville</v>
      </c>
      <c r="G2921" t="str">
        <f t="shared" si="149"/>
        <v>Virginia</v>
      </c>
      <c r="H2921">
        <v>43475</v>
      </c>
      <c r="I2921">
        <v>43435</v>
      </c>
      <c r="J2921">
        <v>43511</v>
      </c>
      <c r="K2921">
        <v>43723</v>
      </c>
      <c r="L2921">
        <v>44424</v>
      </c>
      <c r="M2921">
        <v>44863</v>
      </c>
      <c r="N2921">
        <v>45305</v>
      </c>
      <c r="O2921">
        <v>46185</v>
      </c>
      <c r="P2921" s="2">
        <v>46912</v>
      </c>
      <c r="Q2921" s="10" t="s">
        <v>3301</v>
      </c>
      <c r="S2921" s="2"/>
    </row>
    <row r="2922" spans="1:19" x14ac:dyDescent="0.2">
      <c r="A2922" t="s">
        <v>7389</v>
      </c>
      <c r="B2922">
        <v>51550</v>
      </c>
      <c r="C2922">
        <v>50</v>
      </c>
      <c r="D2922" t="str">
        <f t="shared" si="147"/>
        <v>05000US51550</v>
      </c>
      <c r="E2922" t="s">
        <v>2943</v>
      </c>
      <c r="F2922" t="str">
        <f t="shared" si="150"/>
        <v>Chesapeake</v>
      </c>
      <c r="G2922" t="str">
        <f t="shared" si="149"/>
        <v>Virginia</v>
      </c>
      <c r="H2922">
        <v>222209</v>
      </c>
      <c r="I2922">
        <v>222306</v>
      </c>
      <c r="J2922">
        <v>223619</v>
      </c>
      <c r="K2922">
        <v>225455</v>
      </c>
      <c r="L2922">
        <v>228325</v>
      </c>
      <c r="M2922">
        <v>230621</v>
      </c>
      <c r="N2922">
        <v>233652</v>
      </c>
      <c r="O2922">
        <v>235431</v>
      </c>
      <c r="P2922" s="2">
        <v>237940</v>
      </c>
      <c r="Q2922" s="1" t="s">
        <v>3313</v>
      </c>
      <c r="S2922" s="2"/>
    </row>
    <row r="2923" spans="1:19" x14ac:dyDescent="0.2">
      <c r="A2923" t="s">
        <v>7390</v>
      </c>
      <c r="B2923">
        <v>51570</v>
      </c>
      <c r="C2923">
        <v>50</v>
      </c>
      <c r="D2923" t="str">
        <f t="shared" si="147"/>
        <v>05000US51570</v>
      </c>
      <c r="E2923" t="s">
        <v>2944</v>
      </c>
      <c r="F2923" t="str">
        <f t="shared" si="150"/>
        <v>Colonial Heights</v>
      </c>
      <c r="G2923" t="str">
        <f t="shared" si="149"/>
        <v>Virginia</v>
      </c>
      <c r="H2923">
        <v>17411</v>
      </c>
      <c r="I2923">
        <v>17412</v>
      </c>
      <c r="J2923">
        <v>17359</v>
      </c>
      <c r="K2923">
        <v>17282</v>
      </c>
      <c r="L2923">
        <v>17370</v>
      </c>
      <c r="M2923">
        <v>17491</v>
      </c>
      <c r="N2923">
        <v>17488</v>
      </c>
      <c r="O2923">
        <v>17647</v>
      </c>
      <c r="P2923" s="2">
        <v>17772</v>
      </c>
      <c r="Q2923" s="1" t="s">
        <v>3313</v>
      </c>
    </row>
    <row r="2924" spans="1:19" x14ac:dyDescent="0.2">
      <c r="A2924" t="s">
        <v>7391</v>
      </c>
      <c r="B2924">
        <v>51580</v>
      </c>
      <c r="C2924">
        <v>50</v>
      </c>
      <c r="D2924" t="str">
        <f t="shared" si="147"/>
        <v>05000US51580</v>
      </c>
      <c r="E2924" t="s">
        <v>2945</v>
      </c>
      <c r="F2924" t="str">
        <f t="shared" si="150"/>
        <v>Covington</v>
      </c>
      <c r="G2924" t="str">
        <f t="shared" si="149"/>
        <v>Virginia</v>
      </c>
      <c r="H2924">
        <v>5961</v>
      </c>
      <c r="I2924">
        <v>5954</v>
      </c>
      <c r="J2924">
        <v>5952</v>
      </c>
      <c r="K2924">
        <v>5821</v>
      </c>
      <c r="L2924">
        <v>5746</v>
      </c>
      <c r="M2924">
        <v>5729</v>
      </c>
      <c r="N2924">
        <v>5667</v>
      </c>
      <c r="O2924">
        <v>5589</v>
      </c>
      <c r="P2924" s="2">
        <v>5518</v>
      </c>
      <c r="Q2924" s="10" t="s">
        <v>3311</v>
      </c>
    </row>
    <row r="2925" spans="1:19" x14ac:dyDescent="0.2">
      <c r="A2925" t="s">
        <v>7392</v>
      </c>
      <c r="B2925">
        <v>51590</v>
      </c>
      <c r="C2925">
        <v>50</v>
      </c>
      <c r="D2925" t="str">
        <f t="shared" si="147"/>
        <v>05000US51590</v>
      </c>
      <c r="E2925" t="s">
        <v>2946</v>
      </c>
      <c r="F2925" t="str">
        <f t="shared" si="150"/>
        <v>Danville</v>
      </c>
      <c r="G2925" t="str">
        <f t="shared" si="149"/>
        <v>Virginia</v>
      </c>
      <c r="H2925">
        <v>43055</v>
      </c>
      <c r="I2925">
        <v>43059</v>
      </c>
      <c r="J2925">
        <v>42915</v>
      </c>
      <c r="K2925">
        <v>42535</v>
      </c>
      <c r="L2925">
        <v>42697</v>
      </c>
      <c r="M2925">
        <v>42683</v>
      </c>
      <c r="N2925">
        <v>42395</v>
      </c>
      <c r="O2925">
        <v>42129</v>
      </c>
      <c r="P2925" s="2">
        <v>41898</v>
      </c>
      <c r="Q2925" s="1" t="s">
        <v>3313</v>
      </c>
    </row>
    <row r="2926" spans="1:19" x14ac:dyDescent="0.2">
      <c r="A2926" t="s">
        <v>7393</v>
      </c>
      <c r="B2926">
        <v>51595</v>
      </c>
      <c r="C2926">
        <v>50</v>
      </c>
      <c r="D2926" t="str">
        <f t="shared" si="147"/>
        <v>05000US51595</v>
      </c>
      <c r="E2926" t="s">
        <v>2947</v>
      </c>
      <c r="F2926" t="str">
        <f t="shared" si="150"/>
        <v>Emporia</v>
      </c>
      <c r="G2926" t="str">
        <f t="shared" si="149"/>
        <v>Virginia</v>
      </c>
      <c r="H2926">
        <v>5927</v>
      </c>
      <c r="I2926">
        <v>5925</v>
      </c>
      <c r="J2926">
        <v>5933</v>
      </c>
      <c r="K2926">
        <v>5807</v>
      </c>
      <c r="L2926">
        <v>5791</v>
      </c>
      <c r="M2926">
        <v>5661</v>
      </c>
      <c r="N2926">
        <v>5585</v>
      </c>
      <c r="O2926">
        <v>5482</v>
      </c>
      <c r="P2926" s="2">
        <v>5305</v>
      </c>
      <c r="Q2926" s="1" t="s">
        <v>3313</v>
      </c>
    </row>
    <row r="2927" spans="1:19" x14ac:dyDescent="0.2">
      <c r="A2927" t="s">
        <v>7394</v>
      </c>
      <c r="B2927">
        <v>51600</v>
      </c>
      <c r="C2927">
        <v>50</v>
      </c>
      <c r="D2927" t="str">
        <f t="shared" si="147"/>
        <v>05000US51600</v>
      </c>
      <c r="E2927" t="s">
        <v>2948</v>
      </c>
      <c r="F2927" t="str">
        <f t="shared" si="150"/>
        <v>Fairfax</v>
      </c>
      <c r="G2927" t="str">
        <f t="shared" si="149"/>
        <v>Virginia</v>
      </c>
      <c r="H2927">
        <v>22565</v>
      </c>
      <c r="I2927">
        <v>22542</v>
      </c>
      <c r="J2927">
        <v>22596</v>
      </c>
      <c r="K2927">
        <v>22696</v>
      </c>
      <c r="L2927">
        <v>23141</v>
      </c>
      <c r="M2927">
        <v>23534</v>
      </c>
      <c r="N2927">
        <v>23537</v>
      </c>
      <c r="O2927">
        <v>23723</v>
      </c>
      <c r="P2927" s="2">
        <v>24164</v>
      </c>
      <c r="Q2927" s="1" t="s">
        <v>3263</v>
      </c>
    </row>
    <row r="2928" spans="1:19" x14ac:dyDescent="0.2">
      <c r="A2928" t="s">
        <v>7395</v>
      </c>
      <c r="B2928">
        <v>51610</v>
      </c>
      <c r="C2928">
        <v>50</v>
      </c>
      <c r="D2928" t="str">
        <f t="shared" si="147"/>
        <v>05000US51610</v>
      </c>
      <c r="E2928" t="s">
        <v>2949</v>
      </c>
      <c r="F2928" t="str">
        <f t="shared" si="150"/>
        <v>Falls Church</v>
      </c>
      <c r="G2928" t="str">
        <f t="shared" si="149"/>
        <v>Virginia</v>
      </c>
      <c r="H2928">
        <v>12332</v>
      </c>
      <c r="I2928">
        <v>12289</v>
      </c>
      <c r="J2928">
        <v>12441</v>
      </c>
      <c r="K2928">
        <v>12731</v>
      </c>
      <c r="L2928">
        <v>13104</v>
      </c>
      <c r="M2928">
        <v>13396</v>
      </c>
      <c r="N2928">
        <v>13505</v>
      </c>
      <c r="O2928">
        <v>13964</v>
      </c>
      <c r="P2928" s="2">
        <v>14014</v>
      </c>
      <c r="Q2928" s="1" t="s">
        <v>3263</v>
      </c>
    </row>
    <row r="2929" spans="1:20" x14ac:dyDescent="0.2">
      <c r="A2929" t="s">
        <v>7396</v>
      </c>
      <c r="B2929">
        <v>51620</v>
      </c>
      <c r="C2929">
        <v>50</v>
      </c>
      <c r="D2929" t="str">
        <f t="shared" si="147"/>
        <v>05000US51620</v>
      </c>
      <c r="E2929" t="s">
        <v>2950</v>
      </c>
      <c r="F2929" t="str">
        <f t="shared" si="150"/>
        <v>Franklin</v>
      </c>
      <c r="G2929" t="str">
        <f t="shared" si="149"/>
        <v>Virginia</v>
      </c>
      <c r="H2929">
        <v>8582</v>
      </c>
      <c r="I2929">
        <v>8580</v>
      </c>
      <c r="J2929">
        <v>8593</v>
      </c>
      <c r="K2929">
        <v>8407</v>
      </c>
      <c r="L2929">
        <v>8441</v>
      </c>
      <c r="M2929">
        <v>8539</v>
      </c>
      <c r="N2929">
        <v>8392</v>
      </c>
      <c r="O2929">
        <v>8387</v>
      </c>
      <c r="P2929" s="2">
        <v>8306</v>
      </c>
      <c r="Q2929" s="1" t="s">
        <v>3313</v>
      </c>
      <c r="R2929"/>
      <c r="S2929" s="2"/>
      <c r="T2929" s="2"/>
    </row>
    <row r="2930" spans="1:20" x14ac:dyDescent="0.2">
      <c r="A2930" t="s">
        <v>7397</v>
      </c>
      <c r="B2930">
        <v>51630</v>
      </c>
      <c r="C2930">
        <v>50</v>
      </c>
      <c r="D2930" t="str">
        <f t="shared" si="147"/>
        <v>05000US51630</v>
      </c>
      <c r="E2930" t="s">
        <v>2951</v>
      </c>
      <c r="F2930" t="str">
        <f t="shared" si="150"/>
        <v>Fredericksburg</v>
      </c>
      <c r="G2930" t="str">
        <f t="shared" si="149"/>
        <v>Virginia</v>
      </c>
      <c r="H2930">
        <v>24286</v>
      </c>
      <c r="I2930">
        <v>24023</v>
      </c>
      <c r="J2930">
        <v>24202</v>
      </c>
      <c r="K2930">
        <v>25643</v>
      </c>
      <c r="L2930">
        <v>27065</v>
      </c>
      <c r="M2930">
        <v>27748</v>
      </c>
      <c r="N2930">
        <v>28190</v>
      </c>
      <c r="O2930">
        <v>27967</v>
      </c>
      <c r="P2930" s="2">
        <v>28297</v>
      </c>
      <c r="Q2930" s="10" t="s">
        <v>3301</v>
      </c>
      <c r="R2930"/>
      <c r="S2930" s="2"/>
      <c r="T2930" s="2"/>
    </row>
    <row r="2931" spans="1:20" x14ac:dyDescent="0.2">
      <c r="A2931" t="s">
        <v>7398</v>
      </c>
      <c r="B2931">
        <v>51640</v>
      </c>
      <c r="C2931">
        <v>50</v>
      </c>
      <c r="D2931" t="str">
        <f t="shared" si="147"/>
        <v>05000US51640</v>
      </c>
      <c r="E2931" t="s">
        <v>2952</v>
      </c>
      <c r="F2931" t="str">
        <f t="shared" si="150"/>
        <v>Galax</v>
      </c>
      <c r="G2931" t="str">
        <f t="shared" si="149"/>
        <v>Virginia</v>
      </c>
      <c r="H2931">
        <v>7042</v>
      </c>
      <c r="I2931">
        <v>7000</v>
      </c>
      <c r="J2931">
        <v>7020</v>
      </c>
      <c r="K2931">
        <v>6809</v>
      </c>
      <c r="L2931">
        <v>6845</v>
      </c>
      <c r="M2931">
        <v>6914</v>
      </c>
      <c r="N2931">
        <v>6887</v>
      </c>
      <c r="O2931">
        <v>6871</v>
      </c>
      <c r="P2931" s="2">
        <v>6775</v>
      </c>
      <c r="Q2931" s="10" t="s">
        <v>3311</v>
      </c>
      <c r="R2931"/>
      <c r="S2931" s="2"/>
      <c r="T2931" s="2"/>
    </row>
    <row r="2932" spans="1:20" x14ac:dyDescent="0.2">
      <c r="A2932" t="s">
        <v>7399</v>
      </c>
      <c r="B2932">
        <v>51650</v>
      </c>
      <c r="C2932">
        <v>50</v>
      </c>
      <c r="D2932" t="str">
        <f t="shared" si="147"/>
        <v>05000US51650</v>
      </c>
      <c r="E2932" t="s">
        <v>2953</v>
      </c>
      <c r="F2932" t="str">
        <f t="shared" si="150"/>
        <v>Hampton</v>
      </c>
      <c r="G2932" t="str">
        <f t="shared" si="149"/>
        <v>Virginia</v>
      </c>
      <c r="H2932">
        <v>137436</v>
      </c>
      <c r="I2932">
        <v>137384</v>
      </c>
      <c r="J2932">
        <v>137323</v>
      </c>
      <c r="K2932">
        <v>136517</v>
      </c>
      <c r="L2932">
        <v>137104</v>
      </c>
      <c r="M2932">
        <v>137321</v>
      </c>
      <c r="N2932">
        <v>137754</v>
      </c>
      <c r="O2932">
        <v>136354</v>
      </c>
      <c r="P2932" s="2">
        <v>135410</v>
      </c>
      <c r="Q2932" s="1" t="s">
        <v>3313</v>
      </c>
      <c r="S2932" s="2"/>
      <c r="T2932" s="2"/>
    </row>
    <row r="2933" spans="1:20" x14ac:dyDescent="0.2">
      <c r="A2933" t="s">
        <v>7400</v>
      </c>
      <c r="B2933">
        <v>51660</v>
      </c>
      <c r="C2933">
        <v>50</v>
      </c>
      <c r="D2933" t="str">
        <f t="shared" si="147"/>
        <v>05000US51660</v>
      </c>
      <c r="E2933" t="s">
        <v>2954</v>
      </c>
      <c r="F2933" t="str">
        <f t="shared" si="150"/>
        <v>Harrisonburg</v>
      </c>
      <c r="G2933" t="str">
        <f t="shared" si="149"/>
        <v>Virginia</v>
      </c>
      <c r="H2933">
        <v>48914</v>
      </c>
      <c r="I2933">
        <v>48907</v>
      </c>
      <c r="J2933">
        <v>49046</v>
      </c>
      <c r="K2933">
        <v>49745</v>
      </c>
      <c r="L2933">
        <v>51095</v>
      </c>
      <c r="M2933">
        <v>51253</v>
      </c>
      <c r="N2933">
        <v>52147</v>
      </c>
      <c r="O2933">
        <v>52322</v>
      </c>
      <c r="P2933" s="2">
        <v>53078</v>
      </c>
      <c r="Q2933" s="1" t="s">
        <v>3313</v>
      </c>
    </row>
    <row r="2934" spans="1:20" x14ac:dyDescent="0.2">
      <c r="A2934" t="s">
        <v>7401</v>
      </c>
      <c r="B2934">
        <v>51670</v>
      </c>
      <c r="C2934">
        <v>50</v>
      </c>
      <c r="D2934" t="str">
        <f t="shared" si="147"/>
        <v>05000US51670</v>
      </c>
      <c r="E2934" t="s">
        <v>2955</v>
      </c>
      <c r="F2934" t="str">
        <f t="shared" si="150"/>
        <v>Hopewell</v>
      </c>
      <c r="G2934" t="str">
        <f t="shared" si="149"/>
        <v>Virginia</v>
      </c>
      <c r="H2934">
        <v>22591</v>
      </c>
      <c r="I2934">
        <v>22602</v>
      </c>
      <c r="J2934">
        <v>22646</v>
      </c>
      <c r="K2934">
        <v>22480</v>
      </c>
      <c r="L2934">
        <v>22294</v>
      </c>
      <c r="M2934">
        <v>22150</v>
      </c>
      <c r="N2934">
        <v>22130</v>
      </c>
      <c r="O2934">
        <v>22350</v>
      </c>
      <c r="P2934" s="2">
        <v>22735</v>
      </c>
      <c r="Q2934" s="1" t="s">
        <v>3313</v>
      </c>
      <c r="S2934" s="3"/>
      <c r="T2934" s="2"/>
    </row>
    <row r="2935" spans="1:20" x14ac:dyDescent="0.2">
      <c r="A2935" t="s">
        <v>7402</v>
      </c>
      <c r="B2935">
        <v>51678</v>
      </c>
      <c r="C2935">
        <v>50</v>
      </c>
      <c r="D2935" t="str">
        <f t="shared" si="147"/>
        <v>05000US51678</v>
      </c>
      <c r="E2935" t="s">
        <v>2956</v>
      </c>
      <c r="F2935" t="str">
        <f t="shared" si="150"/>
        <v>Lexington</v>
      </c>
      <c r="G2935" t="str">
        <f t="shared" si="149"/>
        <v>Virginia</v>
      </c>
      <c r="H2935">
        <v>7042</v>
      </c>
      <c r="I2935">
        <v>7038</v>
      </c>
      <c r="J2935">
        <v>7060</v>
      </c>
      <c r="K2935">
        <v>6894</v>
      </c>
      <c r="L2935">
        <v>6933</v>
      </c>
      <c r="M2935">
        <v>7067</v>
      </c>
      <c r="N2935">
        <v>7062</v>
      </c>
      <c r="O2935">
        <v>7074</v>
      </c>
      <c r="P2935" s="2">
        <v>7045</v>
      </c>
      <c r="Q2935" s="1" t="s">
        <v>3313</v>
      </c>
      <c r="S2935" s="3"/>
      <c r="T2935" s="2"/>
    </row>
    <row r="2936" spans="1:20" x14ac:dyDescent="0.2">
      <c r="A2936" t="s">
        <v>7403</v>
      </c>
      <c r="B2936">
        <v>51680</v>
      </c>
      <c r="C2936">
        <v>50</v>
      </c>
      <c r="D2936" t="str">
        <f t="shared" si="147"/>
        <v>05000US51680</v>
      </c>
      <c r="E2936" t="s">
        <v>2957</v>
      </c>
      <c r="F2936" t="str">
        <f t="shared" si="150"/>
        <v>Lynchburg</v>
      </c>
      <c r="G2936" t="str">
        <f t="shared" si="149"/>
        <v>Virginia</v>
      </c>
      <c r="H2936">
        <v>75568</v>
      </c>
      <c r="I2936">
        <v>75608</v>
      </c>
      <c r="J2936">
        <v>75704</v>
      </c>
      <c r="K2936">
        <v>76612</v>
      </c>
      <c r="L2936">
        <v>77447</v>
      </c>
      <c r="M2936">
        <v>78204</v>
      </c>
      <c r="N2936">
        <v>78407</v>
      </c>
      <c r="O2936">
        <v>79505</v>
      </c>
      <c r="P2936" s="2">
        <v>80212</v>
      </c>
      <c r="Q2936" s="10" t="s">
        <v>3311</v>
      </c>
      <c r="S2936" s="3"/>
      <c r="T2936" s="2"/>
    </row>
    <row r="2937" spans="1:20" x14ac:dyDescent="0.2">
      <c r="A2937" t="s">
        <v>7404</v>
      </c>
      <c r="B2937">
        <v>51683</v>
      </c>
      <c r="C2937">
        <v>50</v>
      </c>
      <c r="D2937" t="str">
        <f t="shared" si="147"/>
        <v>05000US51683</v>
      </c>
      <c r="E2937" t="s">
        <v>2958</v>
      </c>
      <c r="F2937" t="str">
        <f t="shared" si="150"/>
        <v>Manassas</v>
      </c>
      <c r="G2937" t="str">
        <f t="shared" si="149"/>
        <v>Virginia</v>
      </c>
      <c r="H2937">
        <v>37821</v>
      </c>
      <c r="I2937">
        <v>37839</v>
      </c>
      <c r="J2937">
        <v>38266</v>
      </c>
      <c r="K2937">
        <v>39131</v>
      </c>
      <c r="L2937">
        <v>40324</v>
      </c>
      <c r="M2937">
        <v>41072</v>
      </c>
      <c r="N2937">
        <v>41264</v>
      </c>
      <c r="O2937">
        <v>41603</v>
      </c>
      <c r="P2937" s="2">
        <v>41483</v>
      </c>
      <c r="Q2937" s="10" t="s">
        <v>3301</v>
      </c>
      <c r="S2937" s="3"/>
      <c r="T2937" s="2"/>
    </row>
    <row r="2938" spans="1:20" x14ac:dyDescent="0.2">
      <c r="A2938" t="s">
        <v>7405</v>
      </c>
      <c r="B2938">
        <v>51685</v>
      </c>
      <c r="C2938">
        <v>50</v>
      </c>
      <c r="D2938" t="str">
        <f t="shared" si="147"/>
        <v>05000US51685</v>
      </c>
      <c r="E2938" t="s">
        <v>2959</v>
      </c>
      <c r="F2938" t="str">
        <f t="shared" si="150"/>
        <v>Manassas Park</v>
      </c>
      <c r="G2938" t="str">
        <f t="shared" si="149"/>
        <v>Virginia</v>
      </c>
      <c r="H2938">
        <v>14273</v>
      </c>
      <c r="I2938">
        <v>14241</v>
      </c>
      <c r="J2938">
        <v>14439</v>
      </c>
      <c r="K2938">
        <v>15172</v>
      </c>
      <c r="L2938">
        <v>15477</v>
      </c>
      <c r="M2938">
        <v>15939</v>
      </c>
      <c r="N2938">
        <v>15902</v>
      </c>
      <c r="O2938">
        <v>15902</v>
      </c>
      <c r="P2938" s="2">
        <v>15915</v>
      </c>
      <c r="Q2938" s="10" t="s">
        <v>3301</v>
      </c>
      <c r="S2938" s="3"/>
      <c r="T2938" s="2"/>
    </row>
    <row r="2939" spans="1:20" x14ac:dyDescent="0.2">
      <c r="A2939" t="s">
        <v>7406</v>
      </c>
      <c r="B2939">
        <v>51690</v>
      </c>
      <c r="C2939">
        <v>50</v>
      </c>
      <c r="D2939" t="str">
        <f t="shared" si="147"/>
        <v>05000US51690</v>
      </c>
      <c r="E2939" t="s">
        <v>2960</v>
      </c>
      <c r="F2939" t="str">
        <f t="shared" si="150"/>
        <v>Martinsville</v>
      </c>
      <c r="G2939" t="str">
        <f t="shared" si="149"/>
        <v>Virginia</v>
      </c>
      <c r="H2939">
        <v>13821</v>
      </c>
      <c r="I2939">
        <v>13811</v>
      </c>
      <c r="J2939">
        <v>13719</v>
      </c>
      <c r="K2939">
        <v>13702</v>
      </c>
      <c r="L2939">
        <v>13632</v>
      </c>
      <c r="M2939">
        <v>13588</v>
      </c>
      <c r="N2939">
        <v>13511</v>
      </c>
      <c r="O2939">
        <v>13577</v>
      </c>
      <c r="P2939" s="2">
        <v>13445</v>
      </c>
      <c r="Q2939" s="10" t="s">
        <v>3313</v>
      </c>
    </row>
    <row r="2940" spans="1:20" x14ac:dyDescent="0.2">
      <c r="A2940" t="s">
        <v>7407</v>
      </c>
      <c r="B2940">
        <v>51700</v>
      </c>
      <c r="C2940">
        <v>50</v>
      </c>
      <c r="D2940" t="str">
        <f t="shared" si="147"/>
        <v>05000US51700</v>
      </c>
      <c r="E2940" t="s">
        <v>2961</v>
      </c>
      <c r="F2940" t="str">
        <f t="shared" si="150"/>
        <v>Newport News</v>
      </c>
      <c r="G2940" t="str">
        <f t="shared" si="149"/>
        <v>Virginia</v>
      </c>
      <c r="H2940">
        <v>180719</v>
      </c>
      <c r="I2940">
        <v>181039</v>
      </c>
      <c r="J2940">
        <v>181011</v>
      </c>
      <c r="K2940">
        <v>180251</v>
      </c>
      <c r="L2940">
        <v>180247</v>
      </c>
      <c r="M2940">
        <v>181551</v>
      </c>
      <c r="N2940">
        <v>182420</v>
      </c>
      <c r="O2940">
        <v>181985</v>
      </c>
      <c r="P2940" s="2">
        <v>181825</v>
      </c>
      <c r="Q2940" s="1" t="s">
        <v>3313</v>
      </c>
    </row>
    <row r="2941" spans="1:20" x14ac:dyDescent="0.2">
      <c r="A2941" t="s">
        <v>7408</v>
      </c>
      <c r="B2941">
        <v>51710</v>
      </c>
      <c r="C2941">
        <v>50</v>
      </c>
      <c r="D2941" t="str">
        <f t="shared" si="147"/>
        <v>05000US51710</v>
      </c>
      <c r="E2941" t="s">
        <v>2962</v>
      </c>
      <c r="F2941" t="str">
        <f t="shared" si="150"/>
        <v>Norfolk</v>
      </c>
      <c r="G2941" t="str">
        <f t="shared" si="149"/>
        <v>Virginia</v>
      </c>
      <c r="H2941">
        <v>242803</v>
      </c>
      <c r="I2941">
        <v>242823</v>
      </c>
      <c r="J2941">
        <v>242878</v>
      </c>
      <c r="K2941">
        <v>243582</v>
      </c>
      <c r="L2941">
        <v>245962</v>
      </c>
      <c r="M2941">
        <v>245168</v>
      </c>
      <c r="N2941">
        <v>246245</v>
      </c>
      <c r="O2941">
        <v>246130</v>
      </c>
      <c r="P2941" s="2">
        <v>245115</v>
      </c>
      <c r="Q2941" s="1" t="s">
        <v>3313</v>
      </c>
    </row>
    <row r="2942" spans="1:20" x14ac:dyDescent="0.2">
      <c r="A2942" t="s">
        <v>7409</v>
      </c>
      <c r="B2942">
        <v>51720</v>
      </c>
      <c r="C2942">
        <v>50</v>
      </c>
      <c r="D2942" t="str">
        <f t="shared" si="147"/>
        <v>05000US51720</v>
      </c>
      <c r="E2942" t="s">
        <v>2963</v>
      </c>
      <c r="F2942" t="str">
        <f t="shared" si="150"/>
        <v>Norton</v>
      </c>
      <c r="G2942" t="str">
        <f t="shared" si="149"/>
        <v>Virginia</v>
      </c>
      <c r="H2942">
        <v>3958</v>
      </c>
      <c r="I2942">
        <v>3951</v>
      </c>
      <c r="J2942">
        <v>3968</v>
      </c>
      <c r="K2942">
        <v>4013</v>
      </c>
      <c r="L2942">
        <v>4048</v>
      </c>
      <c r="M2942">
        <v>4013</v>
      </c>
      <c r="N2942">
        <v>4038</v>
      </c>
      <c r="O2942">
        <v>3926</v>
      </c>
      <c r="P2942" s="2">
        <v>3864</v>
      </c>
      <c r="Q2942" s="1" t="s">
        <v>3313</v>
      </c>
    </row>
    <row r="2943" spans="1:20" x14ac:dyDescent="0.2">
      <c r="A2943" t="s">
        <v>7410</v>
      </c>
      <c r="B2943">
        <v>51730</v>
      </c>
      <c r="C2943">
        <v>50</v>
      </c>
      <c r="D2943" t="str">
        <f t="shared" si="147"/>
        <v>05000US51730</v>
      </c>
      <c r="E2943" t="s">
        <v>2964</v>
      </c>
      <c r="F2943" t="str">
        <f t="shared" si="150"/>
        <v>Petersburg</v>
      </c>
      <c r="G2943" t="str">
        <f t="shared" si="149"/>
        <v>Virginia</v>
      </c>
      <c r="H2943">
        <v>32420</v>
      </c>
      <c r="I2943">
        <v>32436</v>
      </c>
      <c r="J2943">
        <v>32522</v>
      </c>
      <c r="K2943">
        <v>31949</v>
      </c>
      <c r="L2943">
        <v>31850</v>
      </c>
      <c r="M2943">
        <v>32113</v>
      </c>
      <c r="N2943">
        <v>32097</v>
      </c>
      <c r="O2943">
        <v>32044</v>
      </c>
      <c r="P2943" s="2">
        <v>31882</v>
      </c>
      <c r="Q2943" s="1" t="s">
        <v>3313</v>
      </c>
    </row>
    <row r="2944" spans="1:20" x14ac:dyDescent="0.2">
      <c r="A2944" t="s">
        <v>7411</v>
      </c>
      <c r="B2944">
        <v>51735</v>
      </c>
      <c r="C2944">
        <v>50</v>
      </c>
      <c r="D2944" t="str">
        <f t="shared" si="147"/>
        <v>05000US51735</v>
      </c>
      <c r="E2944" t="s">
        <v>2965</v>
      </c>
      <c r="F2944" t="str">
        <f t="shared" si="150"/>
        <v>Poquoson</v>
      </c>
      <c r="G2944" t="str">
        <f t="shared" si="149"/>
        <v>Virginia</v>
      </c>
      <c r="H2944">
        <v>12150</v>
      </c>
      <c r="I2944">
        <v>12157</v>
      </c>
      <c r="J2944">
        <v>12147</v>
      </c>
      <c r="K2944">
        <v>12041</v>
      </c>
      <c r="L2944">
        <v>12122</v>
      </c>
      <c r="M2944">
        <v>12114</v>
      </c>
      <c r="N2944">
        <v>12027</v>
      </c>
      <c r="O2944">
        <v>12058</v>
      </c>
      <c r="P2944" s="2">
        <v>12017</v>
      </c>
      <c r="Q2944" s="1" t="s">
        <v>3313</v>
      </c>
    </row>
    <row r="2945" spans="1:20" x14ac:dyDescent="0.2">
      <c r="A2945" t="s">
        <v>7412</v>
      </c>
      <c r="B2945">
        <v>51740</v>
      </c>
      <c r="C2945">
        <v>50</v>
      </c>
      <c r="D2945" t="str">
        <f t="shared" si="147"/>
        <v>05000US51740</v>
      </c>
      <c r="E2945" t="s">
        <v>2966</v>
      </c>
      <c r="F2945" t="str">
        <f t="shared" si="150"/>
        <v>Portsmouth</v>
      </c>
      <c r="G2945" t="str">
        <f t="shared" si="149"/>
        <v>Virginia</v>
      </c>
      <c r="H2945">
        <v>95535</v>
      </c>
      <c r="I2945">
        <v>95527</v>
      </c>
      <c r="J2945">
        <v>95472</v>
      </c>
      <c r="K2945">
        <v>95811</v>
      </c>
      <c r="L2945">
        <v>96567</v>
      </c>
      <c r="M2945">
        <v>96185</v>
      </c>
      <c r="N2945">
        <v>95994</v>
      </c>
      <c r="O2945">
        <v>96356</v>
      </c>
      <c r="P2945" s="2">
        <v>95252</v>
      </c>
      <c r="Q2945" s="1" t="s">
        <v>3313</v>
      </c>
    </row>
    <row r="2946" spans="1:20" x14ac:dyDescent="0.2">
      <c r="A2946" t="s">
        <v>7413</v>
      </c>
      <c r="B2946">
        <v>51750</v>
      </c>
      <c r="C2946">
        <v>50</v>
      </c>
      <c r="D2946" t="str">
        <f t="shared" si="147"/>
        <v>05000US51750</v>
      </c>
      <c r="E2946" t="s">
        <v>2967</v>
      </c>
      <c r="F2946" t="str">
        <f t="shared" si="150"/>
        <v>Radford</v>
      </c>
      <c r="G2946" t="str">
        <f t="shared" si="149"/>
        <v>Virginia</v>
      </c>
      <c r="H2946">
        <v>16408</v>
      </c>
      <c r="I2946">
        <v>16408</v>
      </c>
      <c r="J2946">
        <v>16450</v>
      </c>
      <c r="K2946">
        <v>16775</v>
      </c>
      <c r="L2946">
        <v>16650</v>
      </c>
      <c r="M2946">
        <v>17072</v>
      </c>
      <c r="N2946">
        <v>17374</v>
      </c>
      <c r="O2946">
        <v>17350</v>
      </c>
      <c r="P2946" s="2">
        <v>17483</v>
      </c>
      <c r="Q2946" s="10" t="s">
        <v>3311</v>
      </c>
    </row>
    <row r="2947" spans="1:20" x14ac:dyDescent="0.2">
      <c r="A2947" t="s">
        <v>7414</v>
      </c>
      <c r="B2947">
        <v>51760</v>
      </c>
      <c r="C2947">
        <v>50</v>
      </c>
      <c r="D2947" t="str">
        <f t="shared" ref="D2947:D3010" si="151">_xlfn.CONCAT("05000US",TEXT(B2947,"00000"))</f>
        <v>05000US51760</v>
      </c>
      <c r="E2947" t="s">
        <v>2968</v>
      </c>
      <c r="F2947" t="str">
        <f t="shared" si="150"/>
        <v>Richmond</v>
      </c>
      <c r="G2947" t="str">
        <f t="shared" si="149"/>
        <v>Virginia</v>
      </c>
      <c r="H2947">
        <v>204214</v>
      </c>
      <c r="I2947">
        <v>204142</v>
      </c>
      <c r="J2947">
        <v>204115</v>
      </c>
      <c r="K2947">
        <v>206567</v>
      </c>
      <c r="L2947">
        <v>210826</v>
      </c>
      <c r="M2947">
        <v>213701</v>
      </c>
      <c r="N2947">
        <v>216541</v>
      </c>
      <c r="O2947">
        <v>219628</v>
      </c>
      <c r="P2947" s="2">
        <v>223170</v>
      </c>
      <c r="Q2947" s="1" t="s">
        <v>3313</v>
      </c>
    </row>
    <row r="2948" spans="1:20" x14ac:dyDescent="0.2">
      <c r="A2948" t="s">
        <v>7415</v>
      </c>
      <c r="B2948">
        <v>51770</v>
      </c>
      <c r="C2948">
        <v>50</v>
      </c>
      <c r="D2948" t="str">
        <f t="shared" si="151"/>
        <v>05000US51770</v>
      </c>
      <c r="E2948" t="s">
        <v>2969</v>
      </c>
      <c r="F2948" t="str">
        <f t="shared" si="150"/>
        <v>Roanoke</v>
      </c>
      <c r="G2948" t="str">
        <f t="shared" ref="G2948:G3011" si="152">MID(E2948,FIND(",",E2948)+2,9999)</f>
        <v>Virginia</v>
      </c>
      <c r="H2948">
        <v>97032</v>
      </c>
      <c r="I2948">
        <v>96919</v>
      </c>
      <c r="J2948">
        <v>96777</v>
      </c>
      <c r="K2948">
        <v>96866</v>
      </c>
      <c r="L2948">
        <v>98143</v>
      </c>
      <c r="M2948">
        <v>99084</v>
      </c>
      <c r="N2948">
        <v>99791</v>
      </c>
      <c r="O2948">
        <v>99969</v>
      </c>
      <c r="P2948" s="2">
        <v>99660</v>
      </c>
      <c r="Q2948" s="10" t="s">
        <v>3311</v>
      </c>
    </row>
    <row r="2949" spans="1:20" x14ac:dyDescent="0.2">
      <c r="A2949" t="s">
        <v>7416</v>
      </c>
      <c r="B2949">
        <v>51775</v>
      </c>
      <c r="C2949">
        <v>50</v>
      </c>
      <c r="D2949" t="str">
        <f t="shared" si="151"/>
        <v>05000US51775</v>
      </c>
      <c r="E2949" t="s">
        <v>2970</v>
      </c>
      <c r="F2949" t="str">
        <f t="shared" si="150"/>
        <v>Salem</v>
      </c>
      <c r="G2949" t="str">
        <f t="shared" si="152"/>
        <v>Virginia</v>
      </c>
      <c r="H2949">
        <v>24802</v>
      </c>
      <c r="I2949">
        <v>24848</v>
      </c>
      <c r="J2949">
        <v>24917</v>
      </c>
      <c r="K2949">
        <v>24831</v>
      </c>
      <c r="L2949">
        <v>25007</v>
      </c>
      <c r="M2949">
        <v>25171</v>
      </c>
      <c r="N2949">
        <v>25318</v>
      </c>
      <c r="O2949">
        <v>25404</v>
      </c>
      <c r="P2949" s="2">
        <v>25549</v>
      </c>
      <c r="Q2949" s="10" t="s">
        <v>3311</v>
      </c>
    </row>
    <row r="2950" spans="1:20" x14ac:dyDescent="0.2">
      <c r="A2950" t="s">
        <v>7417</v>
      </c>
      <c r="B2950">
        <v>51790</v>
      </c>
      <c r="C2950">
        <v>50</v>
      </c>
      <c r="D2950" t="str">
        <f t="shared" si="151"/>
        <v>05000US51790</v>
      </c>
      <c r="E2950" t="s">
        <v>2971</v>
      </c>
      <c r="F2950" t="str">
        <f t="shared" si="150"/>
        <v>Staunton</v>
      </c>
      <c r="G2950" t="str">
        <f t="shared" si="152"/>
        <v>Virginia</v>
      </c>
      <c r="H2950">
        <v>23746</v>
      </c>
      <c r="I2950">
        <v>23746</v>
      </c>
      <c r="J2950">
        <v>23833</v>
      </c>
      <c r="K2950">
        <v>24034</v>
      </c>
      <c r="L2950">
        <v>23871</v>
      </c>
      <c r="M2950">
        <v>24207</v>
      </c>
      <c r="N2950">
        <v>24390</v>
      </c>
      <c r="O2950">
        <v>24338</v>
      </c>
      <c r="P2950" s="2">
        <v>24363</v>
      </c>
      <c r="Q2950" s="10" t="s">
        <v>3301</v>
      </c>
    </row>
    <row r="2951" spans="1:20" x14ac:dyDescent="0.2">
      <c r="A2951" t="s">
        <v>7418</v>
      </c>
      <c r="B2951">
        <v>51800</v>
      </c>
      <c r="C2951">
        <v>50</v>
      </c>
      <c r="D2951" t="str">
        <f t="shared" si="151"/>
        <v>05000US51800</v>
      </c>
      <c r="E2951" t="s">
        <v>2972</v>
      </c>
      <c r="F2951" t="str">
        <f t="shared" si="150"/>
        <v>Suffolk</v>
      </c>
      <c r="G2951" t="str">
        <f t="shared" si="152"/>
        <v>Virginia</v>
      </c>
      <c r="H2951">
        <v>84585</v>
      </c>
      <c r="I2951">
        <v>84570</v>
      </c>
      <c r="J2951">
        <v>84855</v>
      </c>
      <c r="K2951">
        <v>84780</v>
      </c>
      <c r="L2951">
        <v>85231</v>
      </c>
      <c r="M2951">
        <v>85784</v>
      </c>
      <c r="N2951">
        <v>86899</v>
      </c>
      <c r="O2951">
        <v>88116</v>
      </c>
      <c r="P2951" s="2">
        <v>89273</v>
      </c>
      <c r="Q2951" s="1" t="s">
        <v>3313</v>
      </c>
    </row>
    <row r="2952" spans="1:20" x14ac:dyDescent="0.2">
      <c r="A2952" t="s">
        <v>7419</v>
      </c>
      <c r="B2952">
        <v>51810</v>
      </c>
      <c r="C2952">
        <v>50</v>
      </c>
      <c r="D2952" t="str">
        <f t="shared" si="151"/>
        <v>05000US51810</v>
      </c>
      <c r="E2952" t="s">
        <v>2973</v>
      </c>
      <c r="F2952" t="str">
        <f t="shared" si="150"/>
        <v>Virginia Beach</v>
      </c>
      <c r="G2952" t="str">
        <f t="shared" si="152"/>
        <v>Virginia</v>
      </c>
      <c r="H2952">
        <v>437994</v>
      </c>
      <c r="I2952">
        <v>437907</v>
      </c>
      <c r="J2952">
        <v>438985</v>
      </c>
      <c r="K2952">
        <v>442886</v>
      </c>
      <c r="L2952">
        <v>445487</v>
      </c>
      <c r="M2952">
        <v>448604</v>
      </c>
      <c r="N2952">
        <v>450116</v>
      </c>
      <c r="O2952">
        <v>451854</v>
      </c>
      <c r="P2952" s="2">
        <v>452602</v>
      </c>
      <c r="Q2952" s="1" t="s">
        <v>3313</v>
      </c>
    </row>
    <row r="2953" spans="1:20" x14ac:dyDescent="0.2">
      <c r="A2953" t="s">
        <v>7420</v>
      </c>
      <c r="B2953">
        <v>51820</v>
      </c>
      <c r="C2953">
        <v>50</v>
      </c>
      <c r="D2953" t="str">
        <f t="shared" si="151"/>
        <v>05000US51820</v>
      </c>
      <c r="E2953" t="s">
        <v>2974</v>
      </c>
      <c r="F2953" t="str">
        <f t="shared" si="150"/>
        <v>Waynesboro</v>
      </c>
      <c r="G2953" t="str">
        <f t="shared" si="152"/>
        <v>Virginia</v>
      </c>
      <c r="H2953">
        <v>21006</v>
      </c>
      <c r="I2953">
        <v>21024</v>
      </c>
      <c r="J2953">
        <v>21043</v>
      </c>
      <c r="K2953">
        <v>21018</v>
      </c>
      <c r="L2953">
        <v>20990</v>
      </c>
      <c r="M2953">
        <v>21112</v>
      </c>
      <c r="N2953">
        <v>21254</v>
      </c>
      <c r="O2953">
        <v>21588</v>
      </c>
      <c r="P2953" s="2">
        <v>21887</v>
      </c>
      <c r="Q2953" s="1" t="s">
        <v>3313</v>
      </c>
    </row>
    <row r="2954" spans="1:20" x14ac:dyDescent="0.2">
      <c r="A2954" t="s">
        <v>7421</v>
      </c>
      <c r="B2954">
        <v>51830</v>
      </c>
      <c r="C2954">
        <v>50</v>
      </c>
      <c r="D2954" t="str">
        <f t="shared" si="151"/>
        <v>05000US51830</v>
      </c>
      <c r="E2954" t="s">
        <v>2975</v>
      </c>
      <c r="F2954" t="str">
        <f t="shared" si="150"/>
        <v>Williamsburg</v>
      </c>
      <c r="G2954" t="str">
        <f t="shared" si="152"/>
        <v>Virginia</v>
      </c>
      <c r="H2954">
        <v>14068</v>
      </c>
      <c r="I2954">
        <v>13681</v>
      </c>
      <c r="J2954">
        <v>13705</v>
      </c>
      <c r="K2954">
        <v>14326</v>
      </c>
      <c r="L2954">
        <v>14754</v>
      </c>
      <c r="M2954">
        <v>14911</v>
      </c>
      <c r="N2954">
        <v>14915</v>
      </c>
      <c r="O2954">
        <v>15144</v>
      </c>
      <c r="P2954" s="2">
        <v>15214</v>
      </c>
      <c r="Q2954" s="1" t="s">
        <v>3313</v>
      </c>
    </row>
    <row r="2955" spans="1:20" x14ac:dyDescent="0.2">
      <c r="A2955" t="s">
        <v>7422</v>
      </c>
      <c r="B2955">
        <v>51840</v>
      </c>
      <c r="C2955">
        <v>50</v>
      </c>
      <c r="D2955" t="str">
        <f t="shared" si="151"/>
        <v>05000US51840</v>
      </c>
      <c r="E2955" t="s">
        <v>2976</v>
      </c>
      <c r="F2955" t="str">
        <f t="shared" si="150"/>
        <v>Winchester</v>
      </c>
      <c r="G2955" t="str">
        <f t="shared" si="152"/>
        <v>Virginia</v>
      </c>
      <c r="H2955">
        <v>26203</v>
      </c>
      <c r="I2955">
        <v>26201</v>
      </c>
      <c r="J2955">
        <v>26164</v>
      </c>
      <c r="K2955">
        <v>26699</v>
      </c>
      <c r="L2955">
        <v>27084</v>
      </c>
      <c r="M2955">
        <v>27380</v>
      </c>
      <c r="N2955">
        <v>27408</v>
      </c>
      <c r="O2955">
        <v>27358</v>
      </c>
      <c r="P2955" s="2">
        <v>27516</v>
      </c>
      <c r="Q2955" s="10" t="s">
        <v>3301</v>
      </c>
    </row>
    <row r="2956" spans="1:20" x14ac:dyDescent="0.2">
      <c r="A2956" t="s">
        <v>7423</v>
      </c>
      <c r="B2956">
        <v>53001</v>
      </c>
      <c r="C2956">
        <v>50</v>
      </c>
      <c r="D2956" t="str">
        <f t="shared" si="151"/>
        <v>05000US53001</v>
      </c>
      <c r="E2956" t="s">
        <v>2977</v>
      </c>
      <c r="F2956" t="str">
        <f t="shared" ref="F2956:F3011" si="153">MID(MID(E2956,1,FIND(",",E2956)-1),1,FIND(" County",MID(E2956,1,FIND(",",E2956)-1))-1)</f>
        <v>Adams</v>
      </c>
      <c r="G2956" t="str">
        <f t="shared" si="152"/>
        <v>Washington</v>
      </c>
      <c r="H2956">
        <v>18728</v>
      </c>
      <c r="I2956">
        <v>18728</v>
      </c>
      <c r="J2956">
        <v>18809</v>
      </c>
      <c r="K2956">
        <v>18875</v>
      </c>
      <c r="L2956">
        <v>18925</v>
      </c>
      <c r="M2956">
        <v>19061</v>
      </c>
      <c r="N2956">
        <v>19127</v>
      </c>
      <c r="O2956">
        <v>19150</v>
      </c>
      <c r="P2956" s="2">
        <v>19238</v>
      </c>
      <c r="Q2956" s="10" t="s">
        <v>3276</v>
      </c>
    </row>
    <row r="2957" spans="1:20" x14ac:dyDescent="0.2">
      <c r="A2957" t="s">
        <v>7424</v>
      </c>
      <c r="B2957">
        <v>53003</v>
      </c>
      <c r="C2957">
        <v>50</v>
      </c>
      <c r="D2957" t="str">
        <f t="shared" si="151"/>
        <v>05000US53003</v>
      </c>
      <c r="E2957" t="s">
        <v>2978</v>
      </c>
      <c r="F2957" t="str">
        <f t="shared" si="153"/>
        <v>Asotin</v>
      </c>
      <c r="G2957" t="str">
        <f t="shared" si="152"/>
        <v>Washington</v>
      </c>
      <c r="H2957">
        <v>21623</v>
      </c>
      <c r="I2957">
        <v>21623</v>
      </c>
      <c r="J2957">
        <v>21710</v>
      </c>
      <c r="K2957">
        <v>21917</v>
      </c>
      <c r="L2957">
        <v>21881</v>
      </c>
      <c r="M2957">
        <v>22113</v>
      </c>
      <c r="N2957">
        <v>22177</v>
      </c>
      <c r="O2957">
        <v>22089</v>
      </c>
      <c r="P2957" s="2">
        <v>22306</v>
      </c>
      <c r="Q2957" s="10" t="s">
        <v>3276</v>
      </c>
      <c r="S2957" s="3"/>
      <c r="T2957" s="2"/>
    </row>
    <row r="2958" spans="1:20" x14ac:dyDescent="0.2">
      <c r="A2958" t="s">
        <v>7425</v>
      </c>
      <c r="B2958">
        <v>53005</v>
      </c>
      <c r="C2958">
        <v>50</v>
      </c>
      <c r="D2958" t="str">
        <f t="shared" si="151"/>
        <v>05000US53005</v>
      </c>
      <c r="E2958" t="s">
        <v>2979</v>
      </c>
      <c r="F2958" t="str">
        <f t="shared" si="153"/>
        <v>Benton</v>
      </c>
      <c r="G2958" t="str">
        <f t="shared" si="152"/>
        <v>Washington</v>
      </c>
      <c r="H2958">
        <v>175177</v>
      </c>
      <c r="I2958">
        <v>175171</v>
      </c>
      <c r="J2958">
        <v>176513</v>
      </c>
      <c r="K2958">
        <v>180516</v>
      </c>
      <c r="L2958">
        <v>182486</v>
      </c>
      <c r="M2958">
        <v>184523</v>
      </c>
      <c r="N2958">
        <v>186562</v>
      </c>
      <c r="O2958">
        <v>190337</v>
      </c>
      <c r="P2958" s="2">
        <v>193686</v>
      </c>
      <c r="Q2958" s="10" t="s">
        <v>3276</v>
      </c>
      <c r="S2958" s="3"/>
      <c r="T2958" s="2"/>
    </row>
    <row r="2959" spans="1:20" x14ac:dyDescent="0.2">
      <c r="A2959" t="s">
        <v>7426</v>
      </c>
      <c r="B2959">
        <v>53007</v>
      </c>
      <c r="C2959">
        <v>50</v>
      </c>
      <c r="D2959" t="str">
        <f t="shared" si="151"/>
        <v>05000US53007</v>
      </c>
      <c r="E2959" t="s">
        <v>2980</v>
      </c>
      <c r="F2959" t="str">
        <f t="shared" si="153"/>
        <v>Chelan</v>
      </c>
      <c r="G2959" t="str">
        <f t="shared" si="152"/>
        <v>Washington</v>
      </c>
      <c r="H2959">
        <v>72453</v>
      </c>
      <c r="I2959">
        <v>72464</v>
      </c>
      <c r="J2959">
        <v>72750</v>
      </c>
      <c r="K2959">
        <v>73307</v>
      </c>
      <c r="L2959">
        <v>73654</v>
      </c>
      <c r="M2959">
        <v>73955</v>
      </c>
      <c r="N2959">
        <v>74418</v>
      </c>
      <c r="O2959">
        <v>75442</v>
      </c>
      <c r="P2959" s="2">
        <v>76338</v>
      </c>
      <c r="Q2959" s="10" t="s">
        <v>3276</v>
      </c>
    </row>
    <row r="2960" spans="1:20" x14ac:dyDescent="0.2">
      <c r="A2960" t="s">
        <v>7427</v>
      </c>
      <c r="B2960">
        <v>53009</v>
      </c>
      <c r="C2960">
        <v>50</v>
      </c>
      <c r="D2960" t="str">
        <f t="shared" si="151"/>
        <v>05000US53009</v>
      </c>
      <c r="E2960" t="s">
        <v>2981</v>
      </c>
      <c r="F2960" t="str">
        <f t="shared" si="153"/>
        <v>Clallam</v>
      </c>
      <c r="G2960" t="str">
        <f t="shared" si="152"/>
        <v>Washington</v>
      </c>
      <c r="H2960">
        <v>71404</v>
      </c>
      <c r="I2960">
        <v>71404</v>
      </c>
      <c r="J2960">
        <v>71529</v>
      </c>
      <c r="K2960">
        <v>71775</v>
      </c>
      <c r="L2960">
        <v>71824</v>
      </c>
      <c r="M2960">
        <v>72206</v>
      </c>
      <c r="N2960">
        <v>72722</v>
      </c>
      <c r="O2960">
        <v>73522</v>
      </c>
      <c r="P2960" s="2">
        <v>74570</v>
      </c>
      <c r="Q2960" s="10" t="s">
        <v>3250</v>
      </c>
    </row>
    <row r="2961" spans="1:20" x14ac:dyDescent="0.2">
      <c r="A2961" t="s">
        <v>7428</v>
      </c>
      <c r="B2961">
        <v>53011</v>
      </c>
      <c r="C2961">
        <v>50</v>
      </c>
      <c r="D2961" t="str">
        <f t="shared" si="151"/>
        <v>05000US53011</v>
      </c>
      <c r="E2961" t="s">
        <v>2982</v>
      </c>
      <c r="F2961" t="str">
        <f t="shared" si="153"/>
        <v>Clark</v>
      </c>
      <c r="G2961" t="str">
        <f t="shared" si="152"/>
        <v>Washington</v>
      </c>
      <c r="H2961">
        <v>425363</v>
      </c>
      <c r="I2961">
        <v>425360</v>
      </c>
      <c r="J2961">
        <v>426815</v>
      </c>
      <c r="K2961">
        <v>432507</v>
      </c>
      <c r="L2961">
        <v>437041</v>
      </c>
      <c r="M2961">
        <v>442365</v>
      </c>
      <c r="N2961">
        <v>449647</v>
      </c>
      <c r="O2961">
        <v>458394</v>
      </c>
      <c r="P2961" s="2">
        <v>467018</v>
      </c>
      <c r="Q2961" s="10" t="s">
        <v>3280</v>
      </c>
    </row>
    <row r="2962" spans="1:20" x14ac:dyDescent="0.2">
      <c r="A2962" t="s">
        <v>7429</v>
      </c>
      <c r="B2962">
        <v>53013</v>
      </c>
      <c r="C2962">
        <v>50</v>
      </c>
      <c r="D2962" t="str">
        <f t="shared" si="151"/>
        <v>05000US53013</v>
      </c>
      <c r="E2962" t="s">
        <v>2983</v>
      </c>
      <c r="F2962" t="str">
        <f t="shared" si="153"/>
        <v>Columbia</v>
      </c>
      <c r="G2962" t="str">
        <f t="shared" si="152"/>
        <v>Washington</v>
      </c>
      <c r="H2962">
        <v>4078</v>
      </c>
      <c r="I2962">
        <v>4078</v>
      </c>
      <c r="J2962">
        <v>4105</v>
      </c>
      <c r="K2962">
        <v>4015</v>
      </c>
      <c r="L2962">
        <v>3994</v>
      </c>
      <c r="M2962">
        <v>4015</v>
      </c>
      <c r="N2962">
        <v>3968</v>
      </c>
      <c r="O2962">
        <v>3938</v>
      </c>
      <c r="P2962" s="2">
        <v>3938</v>
      </c>
      <c r="Q2962" s="10" t="s">
        <v>3276</v>
      </c>
    </row>
    <row r="2963" spans="1:20" x14ac:dyDescent="0.2">
      <c r="A2963" t="s">
        <v>7430</v>
      </c>
      <c r="B2963">
        <v>53015</v>
      </c>
      <c r="C2963">
        <v>50</v>
      </c>
      <c r="D2963" t="str">
        <f t="shared" si="151"/>
        <v>05000US53015</v>
      </c>
      <c r="E2963" t="s">
        <v>2984</v>
      </c>
      <c r="F2963" t="str">
        <f t="shared" si="153"/>
        <v>Cowlitz</v>
      </c>
      <c r="G2963" t="str">
        <f t="shared" si="152"/>
        <v>Washington</v>
      </c>
      <c r="H2963">
        <v>102410</v>
      </c>
      <c r="I2963">
        <v>102408</v>
      </c>
      <c r="J2963">
        <v>102413</v>
      </c>
      <c r="K2963">
        <v>102378</v>
      </c>
      <c r="L2963">
        <v>101840</v>
      </c>
      <c r="M2963">
        <v>101784</v>
      </c>
      <c r="N2963">
        <v>102106</v>
      </c>
      <c r="O2963">
        <v>103378</v>
      </c>
      <c r="P2963" s="2">
        <v>105160</v>
      </c>
      <c r="Q2963" s="10" t="s">
        <v>3280</v>
      </c>
      <c r="S2963" s="2"/>
      <c r="T2963" s="2"/>
    </row>
    <row r="2964" spans="1:20" x14ac:dyDescent="0.2">
      <c r="A2964" t="s">
        <v>7431</v>
      </c>
      <c r="B2964">
        <v>53017</v>
      </c>
      <c r="C2964">
        <v>50</v>
      </c>
      <c r="D2964" t="str">
        <f t="shared" si="151"/>
        <v>05000US53017</v>
      </c>
      <c r="E2964" t="s">
        <v>2985</v>
      </c>
      <c r="F2964" t="str">
        <f t="shared" si="153"/>
        <v>Douglas</v>
      </c>
      <c r="G2964" t="str">
        <f t="shared" si="152"/>
        <v>Washington</v>
      </c>
      <c r="H2964">
        <v>38431</v>
      </c>
      <c r="I2964">
        <v>38431</v>
      </c>
      <c r="J2964">
        <v>38551</v>
      </c>
      <c r="K2964">
        <v>38793</v>
      </c>
      <c r="L2964">
        <v>39308</v>
      </c>
      <c r="M2964">
        <v>39463</v>
      </c>
      <c r="N2964">
        <v>39840</v>
      </c>
      <c r="O2964">
        <v>40565</v>
      </c>
      <c r="P2964" s="2">
        <v>41327</v>
      </c>
      <c r="Q2964" s="10" t="s">
        <v>3276</v>
      </c>
      <c r="S2964" s="2"/>
      <c r="T2964" s="2"/>
    </row>
    <row r="2965" spans="1:20" x14ac:dyDescent="0.2">
      <c r="A2965" t="s">
        <v>7432</v>
      </c>
      <c r="B2965">
        <v>53019</v>
      </c>
      <c r="C2965">
        <v>50</v>
      </c>
      <c r="D2965" t="str">
        <f t="shared" si="151"/>
        <v>05000US53019</v>
      </c>
      <c r="E2965" t="s">
        <v>2986</v>
      </c>
      <c r="F2965" t="str">
        <f t="shared" si="153"/>
        <v>Ferry</v>
      </c>
      <c r="G2965" t="str">
        <f t="shared" si="152"/>
        <v>Washington</v>
      </c>
      <c r="H2965">
        <v>7551</v>
      </c>
      <c r="I2965">
        <v>7554</v>
      </c>
      <c r="J2965">
        <v>7553</v>
      </c>
      <c r="K2965">
        <v>7684</v>
      </c>
      <c r="L2965">
        <v>7707</v>
      </c>
      <c r="M2965">
        <v>7645</v>
      </c>
      <c r="N2965">
        <v>7643</v>
      </c>
      <c r="O2965">
        <v>7584</v>
      </c>
      <c r="P2965" s="2">
        <v>7614</v>
      </c>
      <c r="Q2965" s="10" t="s">
        <v>3276</v>
      </c>
      <c r="S2965" s="2"/>
      <c r="T2965" s="2"/>
    </row>
    <row r="2966" spans="1:20" x14ac:dyDescent="0.2">
      <c r="A2966" t="s">
        <v>7433</v>
      </c>
      <c r="B2966">
        <v>53021</v>
      </c>
      <c r="C2966">
        <v>50</v>
      </c>
      <c r="D2966" t="str">
        <f t="shared" si="151"/>
        <v>05000US53021</v>
      </c>
      <c r="E2966" t="s">
        <v>2987</v>
      </c>
      <c r="F2966" t="str">
        <f t="shared" si="153"/>
        <v>Franklin</v>
      </c>
      <c r="G2966" t="str">
        <f t="shared" si="152"/>
        <v>Washington</v>
      </c>
      <c r="H2966">
        <v>78163</v>
      </c>
      <c r="I2966">
        <v>78163</v>
      </c>
      <c r="J2966">
        <v>79133</v>
      </c>
      <c r="K2966">
        <v>83125</v>
      </c>
      <c r="L2966">
        <v>85772</v>
      </c>
      <c r="M2966">
        <v>86525</v>
      </c>
      <c r="N2966">
        <v>87768</v>
      </c>
      <c r="O2966">
        <v>88825</v>
      </c>
      <c r="P2966" s="2">
        <v>90160</v>
      </c>
      <c r="Q2966" s="10" t="s">
        <v>3276</v>
      </c>
    </row>
    <row r="2967" spans="1:20" x14ac:dyDescent="0.2">
      <c r="A2967" t="s">
        <v>7434</v>
      </c>
      <c r="B2967">
        <v>53023</v>
      </c>
      <c r="C2967">
        <v>50</v>
      </c>
      <c r="D2967" t="str">
        <f t="shared" si="151"/>
        <v>05000US53023</v>
      </c>
      <c r="E2967" t="s">
        <v>2988</v>
      </c>
      <c r="F2967" t="str">
        <f t="shared" si="153"/>
        <v>Garfield</v>
      </c>
      <c r="G2967" t="str">
        <f t="shared" si="152"/>
        <v>Washington</v>
      </c>
      <c r="H2967">
        <v>2266</v>
      </c>
      <c r="I2967">
        <v>2266</v>
      </c>
      <c r="J2967">
        <v>2265</v>
      </c>
      <c r="K2967">
        <v>2250</v>
      </c>
      <c r="L2967">
        <v>2225</v>
      </c>
      <c r="M2967">
        <v>2248</v>
      </c>
      <c r="N2967">
        <v>2210</v>
      </c>
      <c r="O2967">
        <v>2225</v>
      </c>
      <c r="P2967" s="2">
        <v>2247</v>
      </c>
      <c r="Q2967" s="10" t="s">
        <v>3276</v>
      </c>
    </row>
    <row r="2968" spans="1:20" x14ac:dyDescent="0.2">
      <c r="A2968" t="s">
        <v>7435</v>
      </c>
      <c r="B2968">
        <v>53025</v>
      </c>
      <c r="C2968">
        <v>50</v>
      </c>
      <c r="D2968" t="str">
        <f t="shared" si="151"/>
        <v>05000US53025</v>
      </c>
      <c r="E2968" t="s">
        <v>2989</v>
      </c>
      <c r="F2968" t="str">
        <f t="shared" si="153"/>
        <v>Grant</v>
      </c>
      <c r="G2968" t="str">
        <f t="shared" si="152"/>
        <v>Washington</v>
      </c>
      <c r="H2968">
        <v>89120</v>
      </c>
      <c r="I2968">
        <v>89120</v>
      </c>
      <c r="J2968">
        <v>89628</v>
      </c>
      <c r="K2968">
        <v>90702</v>
      </c>
      <c r="L2968">
        <v>91486</v>
      </c>
      <c r="M2968">
        <v>91772</v>
      </c>
      <c r="N2968">
        <v>92723</v>
      </c>
      <c r="O2968">
        <v>93124</v>
      </c>
      <c r="P2968" s="2">
        <v>93546</v>
      </c>
      <c r="Q2968" s="10" t="s">
        <v>3276</v>
      </c>
    </row>
    <row r="2969" spans="1:20" x14ac:dyDescent="0.2">
      <c r="A2969" t="s">
        <v>7436</v>
      </c>
      <c r="B2969">
        <v>53027</v>
      </c>
      <c r="C2969">
        <v>50</v>
      </c>
      <c r="D2969" t="str">
        <f t="shared" si="151"/>
        <v>05000US53027</v>
      </c>
      <c r="E2969" t="s">
        <v>2990</v>
      </c>
      <c r="F2969" t="str">
        <f t="shared" si="153"/>
        <v>Grays Harbor</v>
      </c>
      <c r="G2969" t="str">
        <f t="shared" si="152"/>
        <v>Washington</v>
      </c>
      <c r="H2969">
        <v>72797</v>
      </c>
      <c r="I2969">
        <v>72804</v>
      </c>
      <c r="J2969">
        <v>72863</v>
      </c>
      <c r="K2969">
        <v>72349</v>
      </c>
      <c r="L2969">
        <v>71746</v>
      </c>
      <c r="M2969">
        <v>70989</v>
      </c>
      <c r="N2969">
        <v>70779</v>
      </c>
      <c r="O2969">
        <v>71023</v>
      </c>
      <c r="P2969" s="2">
        <v>71628</v>
      </c>
      <c r="Q2969" s="10" t="s">
        <v>3250</v>
      </c>
    </row>
    <row r="2970" spans="1:20" x14ac:dyDescent="0.2">
      <c r="A2970" t="s">
        <v>7437</v>
      </c>
      <c r="B2970">
        <v>53029</v>
      </c>
      <c r="C2970">
        <v>50</v>
      </c>
      <c r="D2970" t="str">
        <f t="shared" si="151"/>
        <v>05000US53029</v>
      </c>
      <c r="E2970" t="s">
        <v>2991</v>
      </c>
      <c r="F2970" t="str">
        <f t="shared" si="153"/>
        <v>Island</v>
      </c>
      <c r="G2970" t="str">
        <f t="shared" si="152"/>
        <v>Washington</v>
      </c>
      <c r="H2970">
        <v>78506</v>
      </c>
      <c r="I2970">
        <v>78506</v>
      </c>
      <c r="J2970">
        <v>78708</v>
      </c>
      <c r="K2970">
        <v>79005</v>
      </c>
      <c r="L2970">
        <v>79274</v>
      </c>
      <c r="M2970">
        <v>78593</v>
      </c>
      <c r="N2970">
        <v>79266</v>
      </c>
      <c r="O2970">
        <v>80796</v>
      </c>
      <c r="P2970" s="2">
        <v>82636</v>
      </c>
      <c r="Q2970" s="10" t="s">
        <v>3250</v>
      </c>
    </row>
    <row r="2971" spans="1:20" x14ac:dyDescent="0.2">
      <c r="A2971" t="s">
        <v>7438</v>
      </c>
      <c r="B2971">
        <v>53031</v>
      </c>
      <c r="C2971">
        <v>50</v>
      </c>
      <c r="D2971" t="str">
        <f t="shared" si="151"/>
        <v>05000US53031</v>
      </c>
      <c r="E2971" t="s">
        <v>2992</v>
      </c>
      <c r="F2971" t="str">
        <f t="shared" si="153"/>
        <v>Jefferson</v>
      </c>
      <c r="G2971" t="str">
        <f t="shared" si="152"/>
        <v>Washington</v>
      </c>
      <c r="H2971">
        <v>29872</v>
      </c>
      <c r="I2971">
        <v>29872</v>
      </c>
      <c r="J2971">
        <v>29902</v>
      </c>
      <c r="K2971">
        <v>29872</v>
      </c>
      <c r="L2971">
        <v>29822</v>
      </c>
      <c r="M2971">
        <v>30052</v>
      </c>
      <c r="N2971">
        <v>30204</v>
      </c>
      <c r="O2971">
        <v>30446</v>
      </c>
      <c r="P2971" s="2">
        <v>31139</v>
      </c>
      <c r="Q2971" s="10" t="s">
        <v>3250</v>
      </c>
    </row>
    <row r="2972" spans="1:20" x14ac:dyDescent="0.2">
      <c r="A2972" t="s">
        <v>7439</v>
      </c>
      <c r="B2972">
        <v>53033</v>
      </c>
      <c r="C2972">
        <v>50</v>
      </c>
      <c r="D2972" t="str">
        <f t="shared" si="151"/>
        <v>05000US53033</v>
      </c>
      <c r="E2972" t="s">
        <v>2993</v>
      </c>
      <c r="F2972" t="str">
        <f t="shared" si="153"/>
        <v>King</v>
      </c>
      <c r="G2972" t="str">
        <f t="shared" si="152"/>
        <v>Washington</v>
      </c>
      <c r="H2972">
        <v>1931249</v>
      </c>
      <c r="I2972">
        <v>1931281</v>
      </c>
      <c r="J2972">
        <v>1937786</v>
      </c>
      <c r="K2972">
        <v>1972444</v>
      </c>
      <c r="L2972">
        <v>2008763</v>
      </c>
      <c r="M2972">
        <v>2045874</v>
      </c>
      <c r="N2972">
        <v>2078886</v>
      </c>
      <c r="O2972">
        <v>2114256</v>
      </c>
      <c r="P2972" s="2">
        <v>2149970</v>
      </c>
      <c r="Q2972" s="10" t="s">
        <v>3250</v>
      </c>
      <c r="S2972" s="3"/>
      <c r="T2972" s="2"/>
    </row>
    <row r="2973" spans="1:20" x14ac:dyDescent="0.2">
      <c r="A2973" t="s">
        <v>7440</v>
      </c>
      <c r="B2973">
        <v>53035</v>
      </c>
      <c r="C2973">
        <v>50</v>
      </c>
      <c r="D2973" t="str">
        <f t="shared" si="151"/>
        <v>05000US53035</v>
      </c>
      <c r="E2973" t="s">
        <v>2994</v>
      </c>
      <c r="F2973" t="str">
        <f t="shared" si="153"/>
        <v>Kitsap</v>
      </c>
      <c r="G2973" t="str">
        <f t="shared" si="152"/>
        <v>Washington</v>
      </c>
      <c r="H2973">
        <v>251133</v>
      </c>
      <c r="I2973">
        <v>251137</v>
      </c>
      <c r="J2973">
        <v>251735</v>
      </c>
      <c r="K2973">
        <v>254451</v>
      </c>
      <c r="L2973">
        <v>254729</v>
      </c>
      <c r="M2973">
        <v>253114</v>
      </c>
      <c r="N2973">
        <v>254272</v>
      </c>
      <c r="O2973">
        <v>260514</v>
      </c>
      <c r="P2973" s="2">
        <v>264811</v>
      </c>
      <c r="Q2973" s="10" t="s">
        <v>3250</v>
      </c>
    </row>
    <row r="2974" spans="1:20" x14ac:dyDescent="0.2">
      <c r="A2974" t="s">
        <v>7441</v>
      </c>
      <c r="B2974">
        <v>53037</v>
      </c>
      <c r="C2974">
        <v>50</v>
      </c>
      <c r="D2974" t="str">
        <f t="shared" si="151"/>
        <v>05000US53037</v>
      </c>
      <c r="E2974" t="s">
        <v>2995</v>
      </c>
      <c r="F2974" t="str">
        <f t="shared" si="153"/>
        <v>Kittitas</v>
      </c>
      <c r="G2974" t="str">
        <f t="shared" si="152"/>
        <v>Washington</v>
      </c>
      <c r="H2974">
        <v>40915</v>
      </c>
      <c r="I2974">
        <v>40906</v>
      </c>
      <c r="J2974">
        <v>41010</v>
      </c>
      <c r="K2974">
        <v>41577</v>
      </c>
      <c r="L2974">
        <v>41630</v>
      </c>
      <c r="M2974">
        <v>41853</v>
      </c>
      <c r="N2974">
        <v>42518</v>
      </c>
      <c r="O2974">
        <v>43057</v>
      </c>
      <c r="P2974" s="2">
        <v>44866</v>
      </c>
      <c r="Q2974" s="1" t="s">
        <v>3276</v>
      </c>
    </row>
    <row r="2975" spans="1:20" x14ac:dyDescent="0.2">
      <c r="A2975" t="s">
        <v>7442</v>
      </c>
      <c r="B2975">
        <v>53039</v>
      </c>
      <c r="C2975">
        <v>50</v>
      </c>
      <c r="D2975" t="str">
        <f t="shared" si="151"/>
        <v>05000US53039</v>
      </c>
      <c r="E2975" t="s">
        <v>2996</v>
      </c>
      <c r="F2975" t="str">
        <f t="shared" si="153"/>
        <v>Klickitat</v>
      </c>
      <c r="G2975" t="str">
        <f t="shared" si="152"/>
        <v>Washington</v>
      </c>
      <c r="H2975">
        <v>20318</v>
      </c>
      <c r="I2975">
        <v>20317</v>
      </c>
      <c r="J2975">
        <v>20388</v>
      </c>
      <c r="K2975">
        <v>20690</v>
      </c>
      <c r="L2975">
        <v>20636</v>
      </c>
      <c r="M2975">
        <v>20855</v>
      </c>
      <c r="N2975">
        <v>20866</v>
      </c>
      <c r="O2975">
        <v>20993</v>
      </c>
      <c r="P2975" s="2">
        <v>21301</v>
      </c>
      <c r="Q2975" s="1" t="s">
        <v>3276</v>
      </c>
    </row>
    <row r="2976" spans="1:20" x14ac:dyDescent="0.2">
      <c r="A2976" t="s">
        <v>7443</v>
      </c>
      <c r="B2976">
        <v>53041</v>
      </c>
      <c r="C2976">
        <v>50</v>
      </c>
      <c r="D2976" t="str">
        <f t="shared" si="151"/>
        <v>05000US53041</v>
      </c>
      <c r="E2976" t="s">
        <v>2997</v>
      </c>
      <c r="F2976" t="str">
        <f t="shared" si="153"/>
        <v>Lewis</v>
      </c>
      <c r="G2976" t="str">
        <f t="shared" si="152"/>
        <v>Washington</v>
      </c>
      <c r="H2976">
        <v>75455</v>
      </c>
      <c r="I2976">
        <v>75457</v>
      </c>
      <c r="J2976">
        <v>75515</v>
      </c>
      <c r="K2976">
        <v>75691</v>
      </c>
      <c r="L2976">
        <v>75559</v>
      </c>
      <c r="M2976">
        <v>75126</v>
      </c>
      <c r="N2976">
        <v>75115</v>
      </c>
      <c r="O2976">
        <v>75754</v>
      </c>
      <c r="P2976" s="2">
        <v>77066</v>
      </c>
      <c r="Q2976" s="10" t="s">
        <v>3250</v>
      </c>
    </row>
    <row r="2977" spans="1:20" x14ac:dyDescent="0.2">
      <c r="A2977" t="s">
        <v>7444</v>
      </c>
      <c r="B2977">
        <v>53043</v>
      </c>
      <c r="C2977">
        <v>50</v>
      </c>
      <c r="D2977" t="str">
        <f t="shared" si="151"/>
        <v>05000US53043</v>
      </c>
      <c r="E2977" t="s">
        <v>2998</v>
      </c>
      <c r="F2977" t="str">
        <f t="shared" si="153"/>
        <v>Lincoln</v>
      </c>
      <c r="G2977" t="str">
        <f t="shared" si="152"/>
        <v>Washington</v>
      </c>
      <c r="H2977">
        <v>10570</v>
      </c>
      <c r="I2977">
        <v>10570</v>
      </c>
      <c r="J2977">
        <v>10570</v>
      </c>
      <c r="K2977">
        <v>10524</v>
      </c>
      <c r="L2977">
        <v>10445</v>
      </c>
      <c r="M2977">
        <v>10281</v>
      </c>
      <c r="N2977">
        <v>10243</v>
      </c>
      <c r="O2977">
        <v>10312</v>
      </c>
      <c r="P2977" s="2">
        <v>10350</v>
      </c>
      <c r="Q2977" s="1" t="s">
        <v>3276</v>
      </c>
    </row>
    <row r="2978" spans="1:20" x14ac:dyDescent="0.2">
      <c r="A2978" t="s">
        <v>7445</v>
      </c>
      <c r="B2978">
        <v>53045</v>
      </c>
      <c r="C2978">
        <v>50</v>
      </c>
      <c r="D2978" t="str">
        <f t="shared" si="151"/>
        <v>05000US53045</v>
      </c>
      <c r="E2978" t="s">
        <v>2999</v>
      </c>
      <c r="F2978" t="str">
        <f t="shared" si="153"/>
        <v>Mason</v>
      </c>
      <c r="G2978" t="str">
        <f t="shared" si="152"/>
        <v>Washington</v>
      </c>
      <c r="H2978">
        <v>60699</v>
      </c>
      <c r="I2978">
        <v>60696</v>
      </c>
      <c r="J2978">
        <v>60747</v>
      </c>
      <c r="K2978">
        <v>60920</v>
      </c>
      <c r="L2978">
        <v>60795</v>
      </c>
      <c r="M2978">
        <v>60563</v>
      </c>
      <c r="N2978">
        <v>60706</v>
      </c>
      <c r="O2978">
        <v>61036</v>
      </c>
      <c r="P2978" s="2">
        <v>62198</v>
      </c>
      <c r="Q2978" s="10" t="s">
        <v>3250</v>
      </c>
    </row>
    <row r="2979" spans="1:20" x14ac:dyDescent="0.2">
      <c r="A2979" t="s">
        <v>7446</v>
      </c>
      <c r="B2979">
        <v>53047</v>
      </c>
      <c r="C2979">
        <v>50</v>
      </c>
      <c r="D2979" t="str">
        <f t="shared" si="151"/>
        <v>05000US53047</v>
      </c>
      <c r="E2979" t="s">
        <v>3000</v>
      </c>
      <c r="F2979" t="str">
        <f t="shared" si="153"/>
        <v>Okanogan</v>
      </c>
      <c r="G2979" t="str">
        <f t="shared" si="152"/>
        <v>Washington</v>
      </c>
      <c r="H2979">
        <v>41120</v>
      </c>
      <c r="I2979">
        <v>41117</v>
      </c>
      <c r="J2979">
        <v>41242</v>
      </c>
      <c r="K2979">
        <v>41344</v>
      </c>
      <c r="L2979">
        <v>41242</v>
      </c>
      <c r="M2979">
        <v>41106</v>
      </c>
      <c r="N2979">
        <v>41236</v>
      </c>
      <c r="O2979">
        <v>41359</v>
      </c>
      <c r="P2979" s="2">
        <v>41554</v>
      </c>
      <c r="Q2979" s="1" t="s">
        <v>3276</v>
      </c>
    </row>
    <row r="2980" spans="1:20" x14ac:dyDescent="0.2">
      <c r="A2980" t="s">
        <v>7447</v>
      </c>
      <c r="B2980">
        <v>53049</v>
      </c>
      <c r="C2980">
        <v>50</v>
      </c>
      <c r="D2980" t="str">
        <f t="shared" si="151"/>
        <v>05000US53049</v>
      </c>
      <c r="E2980" t="s">
        <v>3001</v>
      </c>
      <c r="F2980" t="str">
        <f t="shared" si="153"/>
        <v>Pacific</v>
      </c>
      <c r="G2980" t="str">
        <f t="shared" si="152"/>
        <v>Washington</v>
      </c>
      <c r="H2980">
        <v>20920</v>
      </c>
      <c r="I2980">
        <v>20920</v>
      </c>
      <c r="J2980">
        <v>20884</v>
      </c>
      <c r="K2980">
        <v>20852</v>
      </c>
      <c r="L2980">
        <v>20560</v>
      </c>
      <c r="M2980">
        <v>20445</v>
      </c>
      <c r="N2980">
        <v>20575</v>
      </c>
      <c r="O2980">
        <v>20888</v>
      </c>
      <c r="P2980" s="2">
        <v>21249</v>
      </c>
      <c r="Q2980" s="1" t="s">
        <v>3280</v>
      </c>
    </row>
    <row r="2981" spans="1:20" x14ac:dyDescent="0.2">
      <c r="A2981" t="s">
        <v>7448</v>
      </c>
      <c r="B2981">
        <v>53051</v>
      </c>
      <c r="C2981">
        <v>50</v>
      </c>
      <c r="D2981" t="str">
        <f t="shared" si="151"/>
        <v>05000US53051</v>
      </c>
      <c r="E2981" t="s">
        <v>3002</v>
      </c>
      <c r="F2981" t="str">
        <f t="shared" si="153"/>
        <v>Pend Oreille</v>
      </c>
      <c r="G2981" t="str">
        <f t="shared" si="152"/>
        <v>Washington</v>
      </c>
      <c r="H2981">
        <v>13001</v>
      </c>
      <c r="I2981">
        <v>13001</v>
      </c>
      <c r="J2981">
        <v>12963</v>
      </c>
      <c r="K2981">
        <v>12931</v>
      </c>
      <c r="L2981">
        <v>12993</v>
      </c>
      <c r="M2981">
        <v>12892</v>
      </c>
      <c r="N2981">
        <v>12930</v>
      </c>
      <c r="O2981">
        <v>13066</v>
      </c>
      <c r="P2981" s="2">
        <v>13123</v>
      </c>
      <c r="Q2981" s="1" t="s">
        <v>3276</v>
      </c>
    </row>
    <row r="2982" spans="1:20" x14ac:dyDescent="0.2">
      <c r="A2982" t="s">
        <v>7449</v>
      </c>
      <c r="B2982">
        <v>53053</v>
      </c>
      <c r="C2982">
        <v>50</v>
      </c>
      <c r="D2982" t="str">
        <f t="shared" si="151"/>
        <v>05000US53053</v>
      </c>
      <c r="E2982" t="s">
        <v>3003</v>
      </c>
      <c r="F2982" t="str">
        <f t="shared" si="153"/>
        <v>Pierce</v>
      </c>
      <c r="G2982" t="str">
        <f t="shared" si="152"/>
        <v>Washington</v>
      </c>
      <c r="H2982">
        <v>795225</v>
      </c>
      <c r="I2982">
        <v>795219</v>
      </c>
      <c r="J2982">
        <v>795437</v>
      </c>
      <c r="K2982">
        <v>803190</v>
      </c>
      <c r="L2982">
        <v>811674</v>
      </c>
      <c r="M2982">
        <v>818619</v>
      </c>
      <c r="N2982">
        <v>830198</v>
      </c>
      <c r="O2982">
        <v>842676</v>
      </c>
      <c r="P2982" s="2">
        <v>861312</v>
      </c>
      <c r="Q2982" s="10" t="s">
        <v>3250</v>
      </c>
    </row>
    <row r="2983" spans="1:20" x14ac:dyDescent="0.2">
      <c r="A2983" t="s">
        <v>7450</v>
      </c>
      <c r="B2983">
        <v>53055</v>
      </c>
      <c r="C2983">
        <v>50</v>
      </c>
      <c r="D2983" t="str">
        <f t="shared" si="151"/>
        <v>05000US53055</v>
      </c>
      <c r="E2983" t="s">
        <v>3004</v>
      </c>
      <c r="F2983" t="str">
        <f t="shared" si="153"/>
        <v>San Juan</v>
      </c>
      <c r="G2983" t="str">
        <f t="shared" si="152"/>
        <v>Washington</v>
      </c>
      <c r="H2983">
        <v>15769</v>
      </c>
      <c r="I2983">
        <v>15769</v>
      </c>
      <c r="J2983">
        <v>15770</v>
      </c>
      <c r="K2983">
        <v>15822</v>
      </c>
      <c r="L2983">
        <v>15810</v>
      </c>
      <c r="M2983">
        <v>15875</v>
      </c>
      <c r="N2983">
        <v>16021</v>
      </c>
      <c r="O2983">
        <v>16234</v>
      </c>
      <c r="P2983" s="2">
        <v>16339</v>
      </c>
      <c r="Q2983" s="10" t="s">
        <v>3250</v>
      </c>
    </row>
    <row r="2984" spans="1:20" x14ac:dyDescent="0.2">
      <c r="A2984" t="s">
        <v>7451</v>
      </c>
      <c r="B2984">
        <v>53057</v>
      </c>
      <c r="C2984">
        <v>50</v>
      </c>
      <c r="D2984" t="str">
        <f t="shared" si="151"/>
        <v>05000US53057</v>
      </c>
      <c r="E2984" t="s">
        <v>3005</v>
      </c>
      <c r="F2984" t="str">
        <f t="shared" si="153"/>
        <v>Skagit</v>
      </c>
      <c r="G2984" t="str">
        <f t="shared" si="152"/>
        <v>Washington</v>
      </c>
      <c r="H2984">
        <v>116901</v>
      </c>
      <c r="I2984">
        <v>116901</v>
      </c>
      <c r="J2984">
        <v>117006</v>
      </c>
      <c r="K2984">
        <v>117759</v>
      </c>
      <c r="L2984">
        <v>117987</v>
      </c>
      <c r="M2984">
        <v>118679</v>
      </c>
      <c r="N2984">
        <v>120303</v>
      </c>
      <c r="O2984">
        <v>121724</v>
      </c>
      <c r="P2984" s="2">
        <v>123681</v>
      </c>
      <c r="Q2984" s="1" t="s">
        <v>3276</v>
      </c>
    </row>
    <row r="2985" spans="1:20" x14ac:dyDescent="0.2">
      <c r="A2985" t="s">
        <v>7452</v>
      </c>
      <c r="B2985">
        <v>53059</v>
      </c>
      <c r="C2985">
        <v>50</v>
      </c>
      <c r="D2985" t="str">
        <f t="shared" si="151"/>
        <v>05000US53059</v>
      </c>
      <c r="E2985" t="s">
        <v>3006</v>
      </c>
      <c r="F2985" t="str">
        <f t="shared" si="153"/>
        <v>Skamania</v>
      </c>
      <c r="G2985" t="str">
        <f t="shared" si="152"/>
        <v>Washington</v>
      </c>
      <c r="H2985">
        <v>11066</v>
      </c>
      <c r="I2985">
        <v>11070</v>
      </c>
      <c r="J2985">
        <v>11104</v>
      </c>
      <c r="K2985">
        <v>11134</v>
      </c>
      <c r="L2985">
        <v>11164</v>
      </c>
      <c r="M2985">
        <v>11258</v>
      </c>
      <c r="N2985">
        <v>11338</v>
      </c>
      <c r="O2985">
        <v>11309</v>
      </c>
      <c r="P2985" s="2">
        <v>11510</v>
      </c>
      <c r="Q2985" s="10" t="s">
        <v>3280</v>
      </c>
      <c r="S2985" s="3"/>
      <c r="T2985" s="2"/>
    </row>
    <row r="2986" spans="1:20" x14ac:dyDescent="0.2">
      <c r="A2986" t="s">
        <v>7453</v>
      </c>
      <c r="B2986">
        <v>53061</v>
      </c>
      <c r="C2986">
        <v>50</v>
      </c>
      <c r="D2986" t="str">
        <f t="shared" si="151"/>
        <v>05000US53061</v>
      </c>
      <c r="E2986" t="s">
        <v>3007</v>
      </c>
      <c r="F2986" t="str">
        <f t="shared" si="153"/>
        <v>Snohomish</v>
      </c>
      <c r="G2986" t="str">
        <f t="shared" si="152"/>
        <v>Washington</v>
      </c>
      <c r="H2986">
        <v>713335</v>
      </c>
      <c r="I2986">
        <v>713308</v>
      </c>
      <c r="J2986">
        <v>715523</v>
      </c>
      <c r="K2986">
        <v>722291</v>
      </c>
      <c r="L2986">
        <v>732378</v>
      </c>
      <c r="M2986">
        <v>745124</v>
      </c>
      <c r="N2986">
        <v>757958</v>
      </c>
      <c r="O2986">
        <v>770165</v>
      </c>
      <c r="P2986" s="2">
        <v>787620</v>
      </c>
      <c r="Q2986" s="10" t="s">
        <v>3250</v>
      </c>
      <c r="S2986" s="3"/>
      <c r="T2986" s="2"/>
    </row>
    <row r="2987" spans="1:20" x14ac:dyDescent="0.2">
      <c r="A2987" t="s">
        <v>7454</v>
      </c>
      <c r="B2987">
        <v>53063</v>
      </c>
      <c r="C2987">
        <v>50</v>
      </c>
      <c r="D2987" t="str">
        <f t="shared" si="151"/>
        <v>05000US53063</v>
      </c>
      <c r="E2987" t="s">
        <v>3008</v>
      </c>
      <c r="F2987" t="str">
        <f t="shared" si="153"/>
        <v>Spokane</v>
      </c>
      <c r="G2987" t="str">
        <f t="shared" si="152"/>
        <v>Washington</v>
      </c>
      <c r="H2987">
        <v>471221</v>
      </c>
      <c r="I2987">
        <v>471225</v>
      </c>
      <c r="J2987">
        <v>472148</v>
      </c>
      <c r="K2987">
        <v>473527</v>
      </c>
      <c r="L2987">
        <v>475881</v>
      </c>
      <c r="M2987">
        <v>479479</v>
      </c>
      <c r="N2987">
        <v>484337</v>
      </c>
      <c r="O2987">
        <v>490526</v>
      </c>
      <c r="P2987" s="2">
        <v>499072</v>
      </c>
      <c r="Q2987" s="1" t="s">
        <v>3276</v>
      </c>
    </row>
    <row r="2988" spans="1:20" x14ac:dyDescent="0.2">
      <c r="A2988" t="s">
        <v>7455</v>
      </c>
      <c r="B2988">
        <v>53065</v>
      </c>
      <c r="C2988">
        <v>50</v>
      </c>
      <c r="D2988" t="str">
        <f t="shared" si="151"/>
        <v>05000US53065</v>
      </c>
      <c r="E2988" t="s">
        <v>3009</v>
      </c>
      <c r="F2988" t="str">
        <f t="shared" si="153"/>
        <v>Stevens</v>
      </c>
      <c r="G2988" t="str">
        <f t="shared" si="152"/>
        <v>Washington</v>
      </c>
      <c r="H2988">
        <v>43531</v>
      </c>
      <c r="I2988">
        <v>43527</v>
      </c>
      <c r="J2988">
        <v>43484</v>
      </c>
      <c r="K2988">
        <v>43484</v>
      </c>
      <c r="L2988">
        <v>43566</v>
      </c>
      <c r="M2988">
        <v>43340</v>
      </c>
      <c r="N2988">
        <v>43573</v>
      </c>
      <c r="O2988">
        <v>43800</v>
      </c>
      <c r="P2988" s="2">
        <v>44439</v>
      </c>
      <c r="Q2988" s="1" t="s">
        <v>3276</v>
      </c>
    </row>
    <row r="2989" spans="1:20" x14ac:dyDescent="0.2">
      <c r="A2989" t="s">
        <v>7456</v>
      </c>
      <c r="B2989">
        <v>53067</v>
      </c>
      <c r="C2989">
        <v>50</v>
      </c>
      <c r="D2989" t="str">
        <f t="shared" si="151"/>
        <v>05000US53067</v>
      </c>
      <c r="E2989" t="s">
        <v>3010</v>
      </c>
      <c r="F2989" t="str">
        <f t="shared" si="153"/>
        <v>Thurston</v>
      </c>
      <c r="G2989" t="str">
        <f t="shared" si="152"/>
        <v>Washington</v>
      </c>
      <c r="H2989">
        <v>252264</v>
      </c>
      <c r="I2989">
        <v>252258</v>
      </c>
      <c r="J2989">
        <v>253062</v>
      </c>
      <c r="K2989">
        <v>256516</v>
      </c>
      <c r="L2989">
        <v>258803</v>
      </c>
      <c r="M2989">
        <v>262536</v>
      </c>
      <c r="N2989">
        <v>265809</v>
      </c>
      <c r="O2989">
        <v>269183</v>
      </c>
      <c r="P2989" s="2">
        <v>275222</v>
      </c>
      <c r="Q2989" s="10" t="s">
        <v>3250</v>
      </c>
    </row>
    <row r="2990" spans="1:20" x14ac:dyDescent="0.2">
      <c r="A2990" t="s">
        <v>7457</v>
      </c>
      <c r="B2990">
        <v>53069</v>
      </c>
      <c r="C2990">
        <v>50</v>
      </c>
      <c r="D2990" t="str">
        <f t="shared" si="151"/>
        <v>05000US53069</v>
      </c>
      <c r="E2990" t="s">
        <v>3011</v>
      </c>
      <c r="F2990" t="str">
        <f t="shared" si="153"/>
        <v>Wahkiakum</v>
      </c>
      <c r="G2990" t="str">
        <f t="shared" si="152"/>
        <v>Washington</v>
      </c>
      <c r="H2990">
        <v>3978</v>
      </c>
      <c r="I2990">
        <v>3978</v>
      </c>
      <c r="J2990">
        <v>3972</v>
      </c>
      <c r="K2990">
        <v>4014</v>
      </c>
      <c r="L2990">
        <v>3986</v>
      </c>
      <c r="M2990">
        <v>4052</v>
      </c>
      <c r="N2990">
        <v>4058</v>
      </c>
      <c r="O2990">
        <v>4022</v>
      </c>
      <c r="P2990" s="2">
        <v>4139</v>
      </c>
      <c r="Q2990" s="1" t="s">
        <v>3280</v>
      </c>
    </row>
    <row r="2991" spans="1:20" x14ac:dyDescent="0.2">
      <c r="A2991" t="s">
        <v>7458</v>
      </c>
      <c r="B2991">
        <v>53071</v>
      </c>
      <c r="C2991">
        <v>50</v>
      </c>
      <c r="D2991" t="str">
        <f t="shared" si="151"/>
        <v>05000US53071</v>
      </c>
      <c r="E2991" t="s">
        <v>3012</v>
      </c>
      <c r="F2991" t="str">
        <f t="shared" si="153"/>
        <v>Walla Walla</v>
      </c>
      <c r="G2991" t="str">
        <f t="shared" si="152"/>
        <v>Washington</v>
      </c>
      <c r="H2991">
        <v>58781</v>
      </c>
      <c r="I2991">
        <v>58781</v>
      </c>
      <c r="J2991">
        <v>58924</v>
      </c>
      <c r="K2991">
        <v>59496</v>
      </c>
      <c r="L2991">
        <v>59402</v>
      </c>
      <c r="M2991">
        <v>59497</v>
      </c>
      <c r="N2991">
        <v>59658</v>
      </c>
      <c r="O2991">
        <v>60149</v>
      </c>
      <c r="P2991" s="2">
        <v>60340</v>
      </c>
      <c r="Q2991" s="10" t="s">
        <v>3250</v>
      </c>
    </row>
    <row r="2992" spans="1:20" x14ac:dyDescent="0.2">
      <c r="A2992" t="s">
        <v>7459</v>
      </c>
      <c r="B2992">
        <v>53073</v>
      </c>
      <c r="C2992">
        <v>50</v>
      </c>
      <c r="D2992" t="str">
        <f t="shared" si="151"/>
        <v>05000US53073</v>
      </c>
      <c r="E2992" t="s">
        <v>3013</v>
      </c>
      <c r="F2992" t="str">
        <f t="shared" si="153"/>
        <v>Whatcom</v>
      </c>
      <c r="G2992" t="str">
        <f t="shared" si="152"/>
        <v>Washington</v>
      </c>
      <c r="H2992">
        <v>201140</v>
      </c>
      <c r="I2992">
        <v>201140</v>
      </c>
      <c r="J2992">
        <v>201586</v>
      </c>
      <c r="K2992">
        <v>203482</v>
      </c>
      <c r="L2992">
        <v>205008</v>
      </c>
      <c r="M2992">
        <v>206348</v>
      </c>
      <c r="N2992">
        <v>208325</v>
      </c>
      <c r="O2992">
        <v>212164</v>
      </c>
      <c r="P2992" s="2">
        <v>216800</v>
      </c>
      <c r="Q2992" s="10" t="s">
        <v>3250</v>
      </c>
    </row>
    <row r="2993" spans="1:20" x14ac:dyDescent="0.2">
      <c r="A2993" t="s">
        <v>7460</v>
      </c>
      <c r="B2993">
        <v>53075</v>
      </c>
      <c r="C2993">
        <v>50</v>
      </c>
      <c r="D2993" t="str">
        <f t="shared" si="151"/>
        <v>05000US53075</v>
      </c>
      <c r="E2993" t="s">
        <v>3014</v>
      </c>
      <c r="F2993" t="str">
        <f t="shared" si="153"/>
        <v>Whitman</v>
      </c>
      <c r="G2993" t="str">
        <f t="shared" si="152"/>
        <v>Washington</v>
      </c>
      <c r="H2993">
        <v>44776</v>
      </c>
      <c r="I2993">
        <v>44778</v>
      </c>
      <c r="J2993">
        <v>44799</v>
      </c>
      <c r="K2993">
        <v>45088</v>
      </c>
      <c r="L2993">
        <v>46662</v>
      </c>
      <c r="M2993">
        <v>46870</v>
      </c>
      <c r="N2993">
        <v>46936</v>
      </c>
      <c r="O2993">
        <v>48150</v>
      </c>
      <c r="P2993" s="2">
        <v>48851</v>
      </c>
      <c r="Q2993" s="1" t="s">
        <v>3276</v>
      </c>
    </row>
    <row r="2994" spans="1:20" x14ac:dyDescent="0.2">
      <c r="A2994" t="s">
        <v>7461</v>
      </c>
      <c r="B2994">
        <v>53077</v>
      </c>
      <c r="C2994">
        <v>50</v>
      </c>
      <c r="D2994" t="str">
        <f t="shared" si="151"/>
        <v>05000US53077</v>
      </c>
      <c r="E2994" t="s">
        <v>3015</v>
      </c>
      <c r="F2994" t="str">
        <f t="shared" si="153"/>
        <v>Yakima</v>
      </c>
      <c r="G2994" t="str">
        <f t="shared" si="152"/>
        <v>Washington</v>
      </c>
      <c r="H2994">
        <v>243231</v>
      </c>
      <c r="I2994">
        <v>243237</v>
      </c>
      <c r="J2994">
        <v>244324</v>
      </c>
      <c r="K2994">
        <v>246223</v>
      </c>
      <c r="L2994">
        <v>246568</v>
      </c>
      <c r="M2994">
        <v>246911</v>
      </c>
      <c r="N2994">
        <v>247175</v>
      </c>
      <c r="O2994">
        <v>248115</v>
      </c>
      <c r="P2994" s="2">
        <v>249636</v>
      </c>
      <c r="Q2994" s="1" t="s">
        <v>3276</v>
      </c>
    </row>
    <row r="2995" spans="1:20" x14ac:dyDescent="0.2">
      <c r="A2995" t="s">
        <v>7462</v>
      </c>
      <c r="B2995">
        <v>54001</v>
      </c>
      <c r="C2995">
        <v>50</v>
      </c>
      <c r="D2995" t="str">
        <f t="shared" si="151"/>
        <v>05000US54001</v>
      </c>
      <c r="E2995" t="s">
        <v>3016</v>
      </c>
      <c r="F2995" t="str">
        <f t="shared" si="153"/>
        <v>Barbour</v>
      </c>
      <c r="G2995" t="str">
        <f t="shared" si="152"/>
        <v>West Virginia</v>
      </c>
      <c r="H2995">
        <v>16589</v>
      </c>
      <c r="I2995">
        <v>16589</v>
      </c>
      <c r="J2995">
        <v>16597</v>
      </c>
      <c r="K2995">
        <v>16603</v>
      </c>
      <c r="L2995">
        <v>16866</v>
      </c>
      <c r="M2995">
        <v>16882</v>
      </c>
      <c r="N2995">
        <v>16914</v>
      </c>
      <c r="O2995">
        <v>16968</v>
      </c>
      <c r="P2995" s="2">
        <v>16831</v>
      </c>
      <c r="Q2995" s="10" t="s">
        <v>3311</v>
      </c>
      <c r="R2995"/>
      <c r="S2995" s="2"/>
      <c r="T2995" s="2"/>
    </row>
    <row r="2996" spans="1:20" x14ac:dyDescent="0.2">
      <c r="A2996" t="s">
        <v>7463</v>
      </c>
      <c r="B2996">
        <v>54003</v>
      </c>
      <c r="C2996">
        <v>50</v>
      </c>
      <c r="D2996" t="str">
        <f t="shared" si="151"/>
        <v>05000US54003</v>
      </c>
      <c r="E2996" t="s">
        <v>3017</v>
      </c>
      <c r="F2996" t="str">
        <f t="shared" si="153"/>
        <v>Berkeley</v>
      </c>
      <c r="G2996" t="str">
        <f t="shared" si="152"/>
        <v>West Virginia</v>
      </c>
      <c r="H2996">
        <v>104169</v>
      </c>
      <c r="I2996">
        <v>104172</v>
      </c>
      <c r="J2996">
        <v>104643</v>
      </c>
      <c r="K2996">
        <v>105687</v>
      </c>
      <c r="L2996">
        <v>106987</v>
      </c>
      <c r="M2996">
        <v>108481</v>
      </c>
      <c r="N2996">
        <v>110238</v>
      </c>
      <c r="O2996">
        <v>111635</v>
      </c>
      <c r="P2996" s="2">
        <v>113525</v>
      </c>
      <c r="Q2996" s="10" t="s">
        <v>3263</v>
      </c>
      <c r="R2996"/>
      <c r="S2996" s="2"/>
      <c r="T2996" s="2"/>
    </row>
    <row r="2997" spans="1:20" x14ac:dyDescent="0.2">
      <c r="A2997" t="s">
        <v>7464</v>
      </c>
      <c r="B2997">
        <v>54005</v>
      </c>
      <c r="C2997">
        <v>50</v>
      </c>
      <c r="D2997" t="str">
        <f t="shared" si="151"/>
        <v>05000US54005</v>
      </c>
      <c r="E2997" t="s">
        <v>3018</v>
      </c>
      <c r="F2997" t="str">
        <f t="shared" si="153"/>
        <v>Boone</v>
      </c>
      <c r="G2997" t="str">
        <f t="shared" si="152"/>
        <v>West Virginia</v>
      </c>
      <c r="H2997">
        <v>24629</v>
      </c>
      <c r="I2997">
        <v>24627</v>
      </c>
      <c r="J2997">
        <v>24583</v>
      </c>
      <c r="K2997">
        <v>24450</v>
      </c>
      <c r="L2997">
        <v>24374</v>
      </c>
      <c r="M2997">
        <v>24078</v>
      </c>
      <c r="N2997">
        <v>23696</v>
      </c>
      <c r="O2997">
        <v>23263</v>
      </c>
      <c r="P2997" s="2">
        <v>22816</v>
      </c>
      <c r="Q2997" s="10" t="s">
        <v>3311</v>
      </c>
      <c r="R2997"/>
      <c r="S2997" s="2"/>
      <c r="T2997" s="2"/>
    </row>
    <row r="2998" spans="1:20" x14ac:dyDescent="0.2">
      <c r="A2998" t="s">
        <v>7465</v>
      </c>
      <c r="B2998">
        <v>54007</v>
      </c>
      <c r="C2998">
        <v>50</v>
      </c>
      <c r="D2998" t="str">
        <f t="shared" si="151"/>
        <v>05000US54007</v>
      </c>
      <c r="E2998" t="s">
        <v>3019</v>
      </c>
      <c r="F2998" t="str">
        <f t="shared" si="153"/>
        <v>Braxton</v>
      </c>
      <c r="G2998" t="str">
        <f t="shared" si="152"/>
        <v>West Virginia</v>
      </c>
      <c r="H2998">
        <v>14523</v>
      </c>
      <c r="I2998">
        <v>14519</v>
      </c>
      <c r="J2998">
        <v>14527</v>
      </c>
      <c r="K2998">
        <v>14545</v>
      </c>
      <c r="L2998">
        <v>14491</v>
      </c>
      <c r="M2998">
        <v>14441</v>
      </c>
      <c r="N2998">
        <v>14451</v>
      </c>
      <c r="O2998">
        <v>14460</v>
      </c>
      <c r="P2998" s="2">
        <v>14471</v>
      </c>
      <c r="Q2998" s="10" t="s">
        <v>3311</v>
      </c>
      <c r="S2998" s="2"/>
      <c r="T2998" s="2"/>
    </row>
    <row r="2999" spans="1:20" x14ac:dyDescent="0.2">
      <c r="A2999" t="s">
        <v>7466</v>
      </c>
      <c r="B2999">
        <v>54009</v>
      </c>
      <c r="C2999">
        <v>50</v>
      </c>
      <c r="D2999" t="str">
        <f t="shared" si="151"/>
        <v>05000US54009</v>
      </c>
      <c r="E2999" t="s">
        <v>3020</v>
      </c>
      <c r="F2999" t="str">
        <f t="shared" si="153"/>
        <v>Brooke</v>
      </c>
      <c r="G2999" t="str">
        <f t="shared" si="152"/>
        <v>West Virginia</v>
      </c>
      <c r="H2999">
        <v>24069</v>
      </c>
      <c r="I2999">
        <v>24071</v>
      </c>
      <c r="J2999">
        <v>24006</v>
      </c>
      <c r="K2999">
        <v>23932</v>
      </c>
      <c r="L2999">
        <v>23802</v>
      </c>
      <c r="M2999">
        <v>23708</v>
      </c>
      <c r="N2999">
        <v>23528</v>
      </c>
      <c r="O2999">
        <v>23348</v>
      </c>
      <c r="P2999" s="2">
        <v>22977</v>
      </c>
      <c r="Q2999" s="10" t="s">
        <v>3299</v>
      </c>
    </row>
    <row r="3000" spans="1:20" x14ac:dyDescent="0.2">
      <c r="A3000" t="s">
        <v>7467</v>
      </c>
      <c r="B3000">
        <v>54011</v>
      </c>
      <c r="C3000">
        <v>50</v>
      </c>
      <c r="D3000" t="str">
        <f t="shared" si="151"/>
        <v>05000US54011</v>
      </c>
      <c r="E3000" t="s">
        <v>3021</v>
      </c>
      <c r="F3000" t="str">
        <f t="shared" si="153"/>
        <v>Cabell</v>
      </c>
      <c r="G3000" t="str">
        <f t="shared" si="152"/>
        <v>West Virginia</v>
      </c>
      <c r="H3000">
        <v>96319</v>
      </c>
      <c r="I3000">
        <v>96316</v>
      </c>
      <c r="J3000">
        <v>96372</v>
      </c>
      <c r="K3000">
        <v>96545</v>
      </c>
      <c r="L3000">
        <v>96907</v>
      </c>
      <c r="M3000">
        <v>96938</v>
      </c>
      <c r="N3000">
        <v>96632</v>
      </c>
      <c r="O3000">
        <v>96653</v>
      </c>
      <c r="P3000" s="2">
        <v>95987</v>
      </c>
      <c r="Q3000" s="10" t="s">
        <v>3304</v>
      </c>
    </row>
    <row r="3001" spans="1:20" x14ac:dyDescent="0.2">
      <c r="A3001" t="s">
        <v>7468</v>
      </c>
      <c r="B3001">
        <v>54013</v>
      </c>
      <c r="C3001">
        <v>50</v>
      </c>
      <c r="D3001" t="str">
        <f t="shared" si="151"/>
        <v>05000US54013</v>
      </c>
      <c r="E3001" t="s">
        <v>3022</v>
      </c>
      <c r="F3001" t="str">
        <f t="shared" si="153"/>
        <v>Calhoun</v>
      </c>
      <c r="G3001" t="str">
        <f t="shared" si="152"/>
        <v>West Virginia</v>
      </c>
      <c r="H3001">
        <v>7627</v>
      </c>
      <c r="I3001">
        <v>7627</v>
      </c>
      <c r="J3001">
        <v>7643</v>
      </c>
      <c r="K3001">
        <v>7640</v>
      </c>
      <c r="L3001">
        <v>7595</v>
      </c>
      <c r="M3001">
        <v>7539</v>
      </c>
      <c r="N3001">
        <v>7512</v>
      </c>
      <c r="O3001">
        <v>7430</v>
      </c>
      <c r="P3001" s="2">
        <v>7336</v>
      </c>
      <c r="Q3001" s="10" t="s">
        <v>3311</v>
      </c>
    </row>
    <row r="3002" spans="1:20" x14ac:dyDescent="0.2">
      <c r="A3002" t="s">
        <v>7469</v>
      </c>
      <c r="B3002">
        <v>54015</v>
      </c>
      <c r="C3002">
        <v>50</v>
      </c>
      <c r="D3002" t="str">
        <f t="shared" si="151"/>
        <v>05000US54015</v>
      </c>
      <c r="E3002" t="s">
        <v>3023</v>
      </c>
      <c r="F3002" t="str">
        <f t="shared" si="153"/>
        <v>Clay</v>
      </c>
      <c r="G3002" t="str">
        <f t="shared" si="152"/>
        <v>West Virginia</v>
      </c>
      <c r="H3002">
        <v>9386</v>
      </c>
      <c r="I3002">
        <v>9386</v>
      </c>
      <c r="J3002">
        <v>9372</v>
      </c>
      <c r="K3002">
        <v>9389</v>
      </c>
      <c r="L3002">
        <v>9263</v>
      </c>
      <c r="M3002">
        <v>9205</v>
      </c>
      <c r="N3002">
        <v>8934</v>
      </c>
      <c r="O3002">
        <v>8905</v>
      </c>
      <c r="P3002" s="2">
        <v>8859</v>
      </c>
      <c r="Q3002" s="10" t="s">
        <v>3311</v>
      </c>
    </row>
    <row r="3003" spans="1:20" x14ac:dyDescent="0.2">
      <c r="A3003" t="s">
        <v>7470</v>
      </c>
      <c r="B3003">
        <v>54017</v>
      </c>
      <c r="C3003">
        <v>50</v>
      </c>
      <c r="D3003" t="str">
        <f t="shared" si="151"/>
        <v>05000US54017</v>
      </c>
      <c r="E3003" t="s">
        <v>3024</v>
      </c>
      <c r="F3003" t="str">
        <f t="shared" si="153"/>
        <v>Doddridge</v>
      </c>
      <c r="G3003" t="str">
        <f t="shared" si="152"/>
        <v>West Virginia</v>
      </c>
      <c r="H3003">
        <v>8202</v>
      </c>
      <c r="I3003">
        <v>8198</v>
      </c>
      <c r="J3003">
        <v>8195</v>
      </c>
      <c r="K3003">
        <v>8182</v>
      </c>
      <c r="L3003">
        <v>8213</v>
      </c>
      <c r="M3003">
        <v>8413</v>
      </c>
      <c r="N3003">
        <v>8272</v>
      </c>
      <c r="O3003">
        <v>8506</v>
      </c>
      <c r="P3003" s="2">
        <v>8413</v>
      </c>
      <c r="Q3003" s="10" t="s">
        <v>3299</v>
      </c>
    </row>
    <row r="3004" spans="1:20" x14ac:dyDescent="0.2">
      <c r="A3004" t="s">
        <v>7471</v>
      </c>
      <c r="B3004">
        <v>54019</v>
      </c>
      <c r="C3004">
        <v>50</v>
      </c>
      <c r="D3004" t="str">
        <f t="shared" si="151"/>
        <v>05000US54019</v>
      </c>
      <c r="E3004" t="s">
        <v>3025</v>
      </c>
      <c r="F3004" t="str">
        <f t="shared" si="153"/>
        <v>Fayette</v>
      </c>
      <c r="G3004" t="str">
        <f t="shared" si="152"/>
        <v>West Virginia</v>
      </c>
      <c r="H3004">
        <v>46039</v>
      </c>
      <c r="I3004">
        <v>46039</v>
      </c>
      <c r="J3004">
        <v>45999</v>
      </c>
      <c r="K3004">
        <v>45970</v>
      </c>
      <c r="L3004">
        <v>45939</v>
      </c>
      <c r="M3004">
        <v>45634</v>
      </c>
      <c r="N3004">
        <v>45242</v>
      </c>
      <c r="O3004">
        <v>44822</v>
      </c>
      <c r="P3004" s="2">
        <v>44323</v>
      </c>
      <c r="Q3004" s="10" t="s">
        <v>3311</v>
      </c>
    </row>
    <row r="3005" spans="1:20" x14ac:dyDescent="0.2">
      <c r="A3005" t="s">
        <v>7472</v>
      </c>
      <c r="B3005">
        <v>54021</v>
      </c>
      <c r="C3005">
        <v>50</v>
      </c>
      <c r="D3005" t="str">
        <f t="shared" si="151"/>
        <v>05000US54021</v>
      </c>
      <c r="E3005" t="s">
        <v>3026</v>
      </c>
      <c r="F3005" t="str">
        <f t="shared" si="153"/>
        <v>Gilmer</v>
      </c>
      <c r="G3005" t="str">
        <f t="shared" si="152"/>
        <v>West Virginia</v>
      </c>
      <c r="H3005">
        <v>8693</v>
      </c>
      <c r="I3005">
        <v>8697</v>
      </c>
      <c r="J3005">
        <v>8724</v>
      </c>
      <c r="K3005">
        <v>8769</v>
      </c>
      <c r="L3005">
        <v>8774</v>
      </c>
      <c r="M3005">
        <v>8636</v>
      </c>
      <c r="N3005">
        <v>8505</v>
      </c>
      <c r="O3005">
        <v>8320</v>
      </c>
      <c r="P3005" s="2">
        <v>8249</v>
      </c>
      <c r="Q3005" s="10" t="s">
        <v>3311</v>
      </c>
    </row>
    <row r="3006" spans="1:20" x14ac:dyDescent="0.2">
      <c r="A3006" t="s">
        <v>7473</v>
      </c>
      <c r="B3006">
        <v>54023</v>
      </c>
      <c r="C3006">
        <v>50</v>
      </c>
      <c r="D3006" t="str">
        <f t="shared" si="151"/>
        <v>05000US54023</v>
      </c>
      <c r="E3006" t="s">
        <v>3027</v>
      </c>
      <c r="F3006" t="str">
        <f t="shared" si="153"/>
        <v>Grant</v>
      </c>
      <c r="G3006" t="str">
        <f t="shared" si="152"/>
        <v>West Virginia</v>
      </c>
      <c r="H3006">
        <v>11937</v>
      </c>
      <c r="I3006">
        <v>11937</v>
      </c>
      <c r="J3006">
        <v>11913</v>
      </c>
      <c r="K3006">
        <v>11945</v>
      </c>
      <c r="L3006">
        <v>11856</v>
      </c>
      <c r="M3006">
        <v>11798</v>
      </c>
      <c r="N3006">
        <v>11697</v>
      </c>
      <c r="O3006">
        <v>11765</v>
      </c>
      <c r="P3006" s="2">
        <v>11732</v>
      </c>
      <c r="Q3006" s="10" t="s">
        <v>3301</v>
      </c>
    </row>
    <row r="3007" spans="1:20" x14ac:dyDescent="0.2">
      <c r="A3007" t="s">
        <v>7474</v>
      </c>
      <c r="B3007">
        <v>54025</v>
      </c>
      <c r="C3007">
        <v>50</v>
      </c>
      <c r="D3007" t="str">
        <f t="shared" si="151"/>
        <v>05000US54025</v>
      </c>
      <c r="E3007" t="s">
        <v>3028</v>
      </c>
      <c r="F3007" t="str">
        <f t="shared" si="153"/>
        <v>Greenbrier</v>
      </c>
      <c r="G3007" t="str">
        <f t="shared" si="152"/>
        <v>West Virginia</v>
      </c>
      <c r="H3007">
        <v>35480</v>
      </c>
      <c r="I3007">
        <v>35480</v>
      </c>
      <c r="J3007">
        <v>35538</v>
      </c>
      <c r="K3007">
        <v>35718</v>
      </c>
      <c r="L3007">
        <v>35880</v>
      </c>
      <c r="M3007">
        <v>35793</v>
      </c>
      <c r="N3007">
        <v>35516</v>
      </c>
      <c r="O3007">
        <v>35433</v>
      </c>
      <c r="P3007" s="2">
        <v>35279</v>
      </c>
      <c r="Q3007" s="10" t="s">
        <v>3311</v>
      </c>
    </row>
    <row r="3008" spans="1:20" x14ac:dyDescent="0.2">
      <c r="A3008" t="s">
        <v>7475</v>
      </c>
      <c r="B3008">
        <v>54027</v>
      </c>
      <c r="C3008">
        <v>50</v>
      </c>
      <c r="D3008" t="str">
        <f t="shared" si="151"/>
        <v>05000US54027</v>
      </c>
      <c r="E3008" t="s">
        <v>3029</v>
      </c>
      <c r="F3008" t="str">
        <f t="shared" si="153"/>
        <v>Hampshire</v>
      </c>
      <c r="G3008" t="str">
        <f t="shared" si="152"/>
        <v>West Virginia</v>
      </c>
      <c r="H3008">
        <v>23964</v>
      </c>
      <c r="I3008">
        <v>23971</v>
      </c>
      <c r="J3008">
        <v>23955</v>
      </c>
      <c r="K3008">
        <v>23802</v>
      </c>
      <c r="L3008">
        <v>23688</v>
      </c>
      <c r="M3008">
        <v>23468</v>
      </c>
      <c r="N3008">
        <v>23488</v>
      </c>
      <c r="O3008">
        <v>23331</v>
      </c>
      <c r="P3008" s="2">
        <v>23301</v>
      </c>
      <c r="Q3008" s="10" t="s">
        <v>3301</v>
      </c>
    </row>
    <row r="3009" spans="1:20" x14ac:dyDescent="0.2">
      <c r="A3009" t="s">
        <v>7476</v>
      </c>
      <c r="B3009">
        <v>54029</v>
      </c>
      <c r="C3009">
        <v>50</v>
      </c>
      <c r="D3009" t="str">
        <f t="shared" si="151"/>
        <v>05000US54029</v>
      </c>
      <c r="E3009" t="s">
        <v>3030</v>
      </c>
      <c r="F3009" t="str">
        <f t="shared" si="153"/>
        <v>Hancock</v>
      </c>
      <c r="G3009" t="str">
        <f t="shared" si="152"/>
        <v>West Virginia</v>
      </c>
      <c r="H3009">
        <v>30676</v>
      </c>
      <c r="I3009">
        <v>30675</v>
      </c>
      <c r="J3009">
        <v>30659</v>
      </c>
      <c r="K3009">
        <v>30514</v>
      </c>
      <c r="L3009">
        <v>30341</v>
      </c>
      <c r="M3009">
        <v>30246</v>
      </c>
      <c r="N3009">
        <v>30101</v>
      </c>
      <c r="O3009">
        <v>29844</v>
      </c>
      <c r="P3009" s="2">
        <v>29590</v>
      </c>
      <c r="Q3009" s="10" t="s">
        <v>3299</v>
      </c>
    </row>
    <row r="3010" spans="1:20" x14ac:dyDescent="0.2">
      <c r="A3010" t="s">
        <v>7477</v>
      </c>
      <c r="B3010">
        <v>54031</v>
      </c>
      <c r="C3010">
        <v>50</v>
      </c>
      <c r="D3010" t="str">
        <f t="shared" si="151"/>
        <v>05000US54031</v>
      </c>
      <c r="E3010" t="s">
        <v>3031</v>
      </c>
      <c r="F3010" t="str">
        <f t="shared" si="153"/>
        <v>Hardy</v>
      </c>
      <c r="G3010" t="str">
        <f t="shared" si="152"/>
        <v>West Virginia</v>
      </c>
      <c r="H3010">
        <v>14025</v>
      </c>
      <c r="I3010">
        <v>14025</v>
      </c>
      <c r="J3010">
        <v>14039</v>
      </c>
      <c r="K3010">
        <v>14001</v>
      </c>
      <c r="L3010">
        <v>13909</v>
      </c>
      <c r="M3010">
        <v>14011</v>
      </c>
      <c r="N3010">
        <v>13999</v>
      </c>
      <c r="O3010">
        <v>13904</v>
      </c>
      <c r="P3010" s="2">
        <v>13889</v>
      </c>
      <c r="Q3010" s="10" t="s">
        <v>3301</v>
      </c>
    </row>
    <row r="3011" spans="1:20" x14ac:dyDescent="0.2">
      <c r="A3011" t="s">
        <v>7478</v>
      </c>
      <c r="B3011">
        <v>54033</v>
      </c>
      <c r="C3011">
        <v>50</v>
      </c>
      <c r="D3011" t="str">
        <f t="shared" ref="D3011:D3074" si="154">_xlfn.CONCAT("05000US",TEXT(B3011,"00000"))</f>
        <v>05000US54033</v>
      </c>
      <c r="E3011" t="s">
        <v>3032</v>
      </c>
      <c r="F3011" t="str">
        <f t="shared" si="153"/>
        <v>Harrison</v>
      </c>
      <c r="G3011" t="str">
        <f t="shared" si="152"/>
        <v>West Virginia</v>
      </c>
      <c r="H3011">
        <v>69099</v>
      </c>
      <c r="I3011">
        <v>69108</v>
      </c>
      <c r="J3011">
        <v>69266</v>
      </c>
      <c r="K3011">
        <v>69272</v>
      </c>
      <c r="L3011">
        <v>69155</v>
      </c>
      <c r="M3011">
        <v>68955</v>
      </c>
      <c r="N3011">
        <v>68793</v>
      </c>
      <c r="O3011">
        <v>68570</v>
      </c>
      <c r="P3011" s="2">
        <v>68400</v>
      </c>
      <c r="Q3011" s="10" t="s">
        <v>3299</v>
      </c>
    </row>
    <row r="3012" spans="1:20" x14ac:dyDescent="0.2">
      <c r="A3012" t="s">
        <v>7479</v>
      </c>
      <c r="B3012">
        <v>54035</v>
      </c>
      <c r="C3012">
        <v>50</v>
      </c>
      <c r="D3012" t="str">
        <f t="shared" si="154"/>
        <v>05000US54035</v>
      </c>
      <c r="E3012" t="s">
        <v>3033</v>
      </c>
      <c r="F3012" t="str">
        <f t="shared" ref="F3012:F3075" si="155">MID(MID(E3012,1,FIND(",",E3012)-1),1,FIND(" County",MID(E3012,1,FIND(",",E3012)-1))-1)</f>
        <v>Jackson</v>
      </c>
      <c r="G3012" t="str">
        <f t="shared" ref="G3012:G3075" si="156">MID(E3012,FIND(",",E3012)+2,9999)</f>
        <v>West Virginia</v>
      </c>
      <c r="H3012">
        <v>29211</v>
      </c>
      <c r="I3012">
        <v>29211</v>
      </c>
      <c r="J3012">
        <v>29271</v>
      </c>
      <c r="K3012">
        <v>29332</v>
      </c>
      <c r="L3012">
        <v>29318</v>
      </c>
      <c r="M3012">
        <v>29231</v>
      </c>
      <c r="N3012">
        <v>29138</v>
      </c>
      <c r="O3012">
        <v>29158</v>
      </c>
      <c r="P3012" s="2">
        <v>29152</v>
      </c>
      <c r="Q3012" s="10" t="s">
        <v>3299</v>
      </c>
    </row>
    <row r="3013" spans="1:20" x14ac:dyDescent="0.2">
      <c r="A3013" t="s">
        <v>7480</v>
      </c>
      <c r="B3013">
        <v>54037</v>
      </c>
      <c r="C3013">
        <v>50</v>
      </c>
      <c r="D3013" t="str">
        <f t="shared" si="154"/>
        <v>05000US54037</v>
      </c>
      <c r="E3013" t="s">
        <v>3034</v>
      </c>
      <c r="F3013" t="str">
        <f t="shared" si="155"/>
        <v>Jefferson</v>
      </c>
      <c r="G3013" t="str">
        <f t="shared" si="156"/>
        <v>West Virginia</v>
      </c>
      <c r="H3013">
        <v>53498</v>
      </c>
      <c r="I3013">
        <v>53488</v>
      </c>
      <c r="J3013">
        <v>53628</v>
      </c>
      <c r="K3013">
        <v>54347</v>
      </c>
      <c r="L3013">
        <v>54548</v>
      </c>
      <c r="M3013">
        <v>54897</v>
      </c>
      <c r="N3013">
        <v>55642</v>
      </c>
      <c r="O3013">
        <v>56199</v>
      </c>
      <c r="P3013" s="2">
        <v>56368</v>
      </c>
      <c r="Q3013" s="10" t="s">
        <v>3301</v>
      </c>
    </row>
    <row r="3014" spans="1:20" x14ac:dyDescent="0.2">
      <c r="A3014" t="s">
        <v>7481</v>
      </c>
      <c r="B3014">
        <v>54039</v>
      </c>
      <c r="C3014">
        <v>50</v>
      </c>
      <c r="D3014" t="str">
        <f t="shared" si="154"/>
        <v>05000US54039</v>
      </c>
      <c r="E3014" t="s">
        <v>3035</v>
      </c>
      <c r="F3014" t="str">
        <f t="shared" si="155"/>
        <v>Kanawha</v>
      </c>
      <c r="G3014" t="str">
        <f t="shared" si="156"/>
        <v>West Virginia</v>
      </c>
      <c r="H3014">
        <v>193063</v>
      </c>
      <c r="I3014">
        <v>193058</v>
      </c>
      <c r="J3014">
        <v>192941</v>
      </c>
      <c r="K3014">
        <v>191972</v>
      </c>
      <c r="L3014">
        <v>192159</v>
      </c>
      <c r="M3014">
        <v>191404</v>
      </c>
      <c r="N3014">
        <v>190167</v>
      </c>
      <c r="O3014">
        <v>188207</v>
      </c>
      <c r="P3014" s="2">
        <v>186241</v>
      </c>
      <c r="Q3014" s="10" t="s">
        <v>3311</v>
      </c>
    </row>
    <row r="3015" spans="1:20" x14ac:dyDescent="0.2">
      <c r="A3015" t="s">
        <v>7482</v>
      </c>
      <c r="B3015">
        <v>54041</v>
      </c>
      <c r="C3015">
        <v>50</v>
      </c>
      <c r="D3015" t="str">
        <f t="shared" si="154"/>
        <v>05000US54041</v>
      </c>
      <c r="E3015" t="s">
        <v>3036</v>
      </c>
      <c r="F3015" t="str">
        <f t="shared" si="155"/>
        <v>Lewis</v>
      </c>
      <c r="G3015" t="str">
        <f t="shared" si="156"/>
        <v>West Virginia</v>
      </c>
      <c r="H3015">
        <v>16372</v>
      </c>
      <c r="I3015">
        <v>16372</v>
      </c>
      <c r="J3015">
        <v>16397</v>
      </c>
      <c r="K3015">
        <v>16397</v>
      </c>
      <c r="L3015">
        <v>16440</v>
      </c>
      <c r="M3015">
        <v>16457</v>
      </c>
      <c r="N3015">
        <v>16456</v>
      </c>
      <c r="O3015">
        <v>16447</v>
      </c>
      <c r="P3015" s="2">
        <v>16309</v>
      </c>
      <c r="Q3015" s="10" t="s">
        <v>3311</v>
      </c>
    </row>
    <row r="3016" spans="1:20" x14ac:dyDescent="0.2">
      <c r="A3016" t="s">
        <v>7483</v>
      </c>
      <c r="B3016">
        <v>54043</v>
      </c>
      <c r="C3016">
        <v>50</v>
      </c>
      <c r="D3016" t="str">
        <f t="shared" si="154"/>
        <v>05000US54043</v>
      </c>
      <c r="E3016" t="s">
        <v>3037</v>
      </c>
      <c r="F3016" t="str">
        <f t="shared" si="155"/>
        <v>Lincoln</v>
      </c>
      <c r="G3016" t="str">
        <f t="shared" si="156"/>
        <v>West Virginia</v>
      </c>
      <c r="H3016">
        <v>21720</v>
      </c>
      <c r="I3016">
        <v>21720</v>
      </c>
      <c r="J3016">
        <v>21672</v>
      </c>
      <c r="K3016">
        <v>21616</v>
      </c>
      <c r="L3016">
        <v>21647</v>
      </c>
      <c r="M3016">
        <v>21551</v>
      </c>
      <c r="N3016">
        <v>21612</v>
      </c>
      <c r="O3016">
        <v>21370</v>
      </c>
      <c r="P3016" s="2">
        <v>21232</v>
      </c>
      <c r="Q3016" s="10" t="s">
        <v>3311</v>
      </c>
    </row>
    <row r="3017" spans="1:20" x14ac:dyDescent="0.2">
      <c r="A3017" t="s">
        <v>7484</v>
      </c>
      <c r="B3017">
        <v>54045</v>
      </c>
      <c r="C3017">
        <v>50</v>
      </c>
      <c r="D3017" t="str">
        <f t="shared" si="154"/>
        <v>05000US54045</v>
      </c>
      <c r="E3017" t="s">
        <v>3038</v>
      </c>
      <c r="F3017" t="str">
        <f t="shared" si="155"/>
        <v>Logan</v>
      </c>
      <c r="G3017" t="str">
        <f t="shared" si="156"/>
        <v>West Virginia</v>
      </c>
      <c r="H3017">
        <v>36743</v>
      </c>
      <c r="I3017">
        <v>36745</v>
      </c>
      <c r="J3017">
        <v>36728</v>
      </c>
      <c r="K3017">
        <v>36453</v>
      </c>
      <c r="L3017">
        <v>36336</v>
      </c>
      <c r="M3017">
        <v>35983</v>
      </c>
      <c r="N3017">
        <v>35295</v>
      </c>
      <c r="O3017">
        <v>34514</v>
      </c>
      <c r="P3017" s="2">
        <v>33700</v>
      </c>
      <c r="Q3017" s="10" t="s">
        <v>3311</v>
      </c>
    </row>
    <row r="3018" spans="1:20" x14ac:dyDescent="0.2">
      <c r="A3018" t="s">
        <v>7485</v>
      </c>
      <c r="B3018">
        <v>54047</v>
      </c>
      <c r="C3018">
        <v>50</v>
      </c>
      <c r="D3018" t="str">
        <f t="shared" si="154"/>
        <v>05000US54047</v>
      </c>
      <c r="E3018" t="s">
        <v>3039</v>
      </c>
      <c r="F3018" t="str">
        <f t="shared" si="155"/>
        <v>McDowell</v>
      </c>
      <c r="G3018" t="str">
        <f t="shared" si="156"/>
        <v>West Virginia</v>
      </c>
      <c r="H3018">
        <v>22113</v>
      </c>
      <c r="I3018">
        <v>22111</v>
      </c>
      <c r="J3018">
        <v>22076</v>
      </c>
      <c r="K3018">
        <v>21708</v>
      </c>
      <c r="L3018">
        <v>21335</v>
      </c>
      <c r="M3018">
        <v>20901</v>
      </c>
      <c r="N3018">
        <v>20291</v>
      </c>
      <c r="O3018">
        <v>19698</v>
      </c>
      <c r="P3018" s="2">
        <v>19141</v>
      </c>
      <c r="Q3018" s="10" t="s">
        <v>3311</v>
      </c>
    </row>
    <row r="3019" spans="1:20" x14ac:dyDescent="0.2">
      <c r="A3019" t="s">
        <v>7486</v>
      </c>
      <c r="B3019">
        <v>54049</v>
      </c>
      <c r="C3019">
        <v>50</v>
      </c>
      <c r="D3019" t="str">
        <f t="shared" si="154"/>
        <v>05000US54049</v>
      </c>
      <c r="E3019" t="s">
        <v>3040</v>
      </c>
      <c r="F3019" t="str">
        <f t="shared" si="155"/>
        <v>Marion</v>
      </c>
      <c r="G3019" t="str">
        <f t="shared" si="156"/>
        <v>West Virginia</v>
      </c>
      <c r="H3019">
        <v>56418</v>
      </c>
      <c r="I3019">
        <v>56418</v>
      </c>
      <c r="J3019">
        <v>56515</v>
      </c>
      <c r="K3019">
        <v>56625</v>
      </c>
      <c r="L3019">
        <v>56768</v>
      </c>
      <c r="M3019">
        <v>56725</v>
      </c>
      <c r="N3019">
        <v>56776</v>
      </c>
      <c r="O3019">
        <v>56771</v>
      </c>
      <c r="P3019" s="2">
        <v>56538</v>
      </c>
      <c r="Q3019" s="10" t="s">
        <v>3299</v>
      </c>
    </row>
    <row r="3020" spans="1:20" x14ac:dyDescent="0.2">
      <c r="A3020" t="s">
        <v>7487</v>
      </c>
      <c r="B3020">
        <v>54051</v>
      </c>
      <c r="C3020">
        <v>50</v>
      </c>
      <c r="D3020" t="str">
        <f t="shared" si="154"/>
        <v>05000US54051</v>
      </c>
      <c r="E3020" t="s">
        <v>3041</v>
      </c>
      <c r="F3020" t="str">
        <f t="shared" si="155"/>
        <v>Marshall</v>
      </c>
      <c r="G3020" t="str">
        <f t="shared" si="156"/>
        <v>West Virginia</v>
      </c>
      <c r="H3020">
        <v>33107</v>
      </c>
      <c r="I3020">
        <v>33107</v>
      </c>
      <c r="J3020">
        <v>33059</v>
      </c>
      <c r="K3020">
        <v>32831</v>
      </c>
      <c r="L3020">
        <v>32677</v>
      </c>
      <c r="M3020">
        <v>32569</v>
      </c>
      <c r="N3020">
        <v>32314</v>
      </c>
      <c r="O3020">
        <v>32126</v>
      </c>
      <c r="P3020" s="2">
        <v>31793</v>
      </c>
      <c r="Q3020" s="10" t="s">
        <v>3299</v>
      </c>
    </row>
    <row r="3021" spans="1:20" x14ac:dyDescent="0.2">
      <c r="A3021" t="s">
        <v>7488</v>
      </c>
      <c r="B3021">
        <v>54053</v>
      </c>
      <c r="C3021">
        <v>50</v>
      </c>
      <c r="D3021" t="str">
        <f t="shared" si="154"/>
        <v>05000US54053</v>
      </c>
      <c r="E3021" t="s">
        <v>3042</v>
      </c>
      <c r="F3021" t="str">
        <f t="shared" si="155"/>
        <v>Mason</v>
      </c>
      <c r="G3021" t="str">
        <f t="shared" si="156"/>
        <v>West Virginia</v>
      </c>
      <c r="H3021">
        <v>27324</v>
      </c>
      <c r="I3021">
        <v>27326</v>
      </c>
      <c r="J3021">
        <v>27351</v>
      </c>
      <c r="K3021">
        <v>27323</v>
      </c>
      <c r="L3021">
        <v>27233</v>
      </c>
      <c r="M3021">
        <v>27159</v>
      </c>
      <c r="N3021">
        <v>27076</v>
      </c>
      <c r="O3021">
        <v>27005</v>
      </c>
      <c r="P3021" s="2">
        <v>26825</v>
      </c>
      <c r="Q3021" s="10" t="s">
        <v>3299</v>
      </c>
      <c r="S3021" s="3"/>
      <c r="T3021" s="2"/>
    </row>
    <row r="3022" spans="1:20" x14ac:dyDescent="0.2">
      <c r="A3022" t="s">
        <v>7489</v>
      </c>
      <c r="B3022">
        <v>54055</v>
      </c>
      <c r="C3022">
        <v>50</v>
      </c>
      <c r="D3022" t="str">
        <f t="shared" si="154"/>
        <v>05000US54055</v>
      </c>
      <c r="E3022" t="s">
        <v>3043</v>
      </c>
      <c r="F3022" t="str">
        <f t="shared" si="155"/>
        <v>Mercer</v>
      </c>
      <c r="G3022" t="str">
        <f t="shared" si="156"/>
        <v>West Virginia</v>
      </c>
      <c r="H3022">
        <v>62264</v>
      </c>
      <c r="I3022">
        <v>62267</v>
      </c>
      <c r="J3022">
        <v>62309</v>
      </c>
      <c r="K3022">
        <v>62455</v>
      </c>
      <c r="L3022">
        <v>62382</v>
      </c>
      <c r="M3022">
        <v>61841</v>
      </c>
      <c r="N3022">
        <v>61646</v>
      </c>
      <c r="O3022">
        <v>61043</v>
      </c>
      <c r="P3022" s="2">
        <v>60468</v>
      </c>
      <c r="Q3022" s="10" t="s">
        <v>3311</v>
      </c>
      <c r="S3022" s="3"/>
      <c r="T3022" s="2"/>
    </row>
    <row r="3023" spans="1:20" x14ac:dyDescent="0.2">
      <c r="A3023" t="s">
        <v>7490</v>
      </c>
      <c r="B3023">
        <v>54057</v>
      </c>
      <c r="C3023">
        <v>50</v>
      </c>
      <c r="D3023" t="str">
        <f t="shared" si="154"/>
        <v>05000US54057</v>
      </c>
      <c r="E3023" t="s">
        <v>3044</v>
      </c>
      <c r="F3023" t="str">
        <f t="shared" si="155"/>
        <v>Mineral</v>
      </c>
      <c r="G3023" t="str">
        <f t="shared" si="156"/>
        <v>West Virginia</v>
      </c>
      <c r="H3023">
        <v>28212</v>
      </c>
      <c r="I3023">
        <v>28205</v>
      </c>
      <c r="J3023">
        <v>28224</v>
      </c>
      <c r="K3023">
        <v>28052</v>
      </c>
      <c r="L3023">
        <v>27894</v>
      </c>
      <c r="M3023">
        <v>27713</v>
      </c>
      <c r="N3023">
        <v>27600</v>
      </c>
      <c r="O3023">
        <v>27413</v>
      </c>
      <c r="P3023" s="2">
        <v>27411</v>
      </c>
      <c r="Q3023" s="10" t="s">
        <v>3301</v>
      </c>
    </row>
    <row r="3024" spans="1:20" x14ac:dyDescent="0.2">
      <c r="A3024" t="s">
        <v>7491</v>
      </c>
      <c r="B3024">
        <v>54059</v>
      </c>
      <c r="C3024">
        <v>50</v>
      </c>
      <c r="D3024" t="str">
        <f t="shared" si="154"/>
        <v>05000US54059</v>
      </c>
      <c r="E3024" t="s">
        <v>3045</v>
      </c>
      <c r="F3024" t="str">
        <f t="shared" si="155"/>
        <v>Mingo</v>
      </c>
      <c r="G3024" t="str">
        <f t="shared" si="156"/>
        <v>West Virginia</v>
      </c>
      <c r="H3024">
        <v>26839</v>
      </c>
      <c r="I3024">
        <v>26834</v>
      </c>
      <c r="J3024">
        <v>26770</v>
      </c>
      <c r="K3024">
        <v>26591</v>
      </c>
      <c r="L3024">
        <v>26186</v>
      </c>
      <c r="M3024">
        <v>25974</v>
      </c>
      <c r="N3024">
        <v>25691</v>
      </c>
      <c r="O3024">
        <v>25249</v>
      </c>
      <c r="P3024" s="2">
        <v>24647</v>
      </c>
      <c r="Q3024" s="10" t="s">
        <v>3311</v>
      </c>
    </row>
    <row r="3025" spans="1:20" x14ac:dyDescent="0.2">
      <c r="A3025" t="s">
        <v>7492</v>
      </c>
      <c r="B3025">
        <v>54061</v>
      </c>
      <c r="C3025">
        <v>50</v>
      </c>
      <c r="D3025" t="str">
        <f t="shared" si="154"/>
        <v>05000US54061</v>
      </c>
      <c r="E3025" t="s">
        <v>3046</v>
      </c>
      <c r="F3025" t="str">
        <f t="shared" si="155"/>
        <v>Monongalia</v>
      </c>
      <c r="G3025" t="str">
        <f t="shared" si="156"/>
        <v>West Virginia</v>
      </c>
      <c r="H3025">
        <v>96189</v>
      </c>
      <c r="I3025">
        <v>96189</v>
      </c>
      <c r="J3025">
        <v>96783</v>
      </c>
      <c r="K3025">
        <v>98677</v>
      </c>
      <c r="L3025">
        <v>100523</v>
      </c>
      <c r="M3025">
        <v>101963</v>
      </c>
      <c r="N3025">
        <v>103037</v>
      </c>
      <c r="O3025">
        <v>103991</v>
      </c>
      <c r="P3025" s="2">
        <v>104622</v>
      </c>
      <c r="Q3025" s="10" t="s">
        <v>3299</v>
      </c>
    </row>
    <row r="3026" spans="1:20" x14ac:dyDescent="0.2">
      <c r="A3026" t="s">
        <v>7493</v>
      </c>
      <c r="B3026">
        <v>54063</v>
      </c>
      <c r="C3026">
        <v>50</v>
      </c>
      <c r="D3026" t="str">
        <f t="shared" si="154"/>
        <v>05000US54063</v>
      </c>
      <c r="E3026" t="s">
        <v>3047</v>
      </c>
      <c r="F3026" t="str">
        <f t="shared" si="155"/>
        <v>Monroe</v>
      </c>
      <c r="G3026" t="str">
        <f t="shared" si="156"/>
        <v>West Virginia</v>
      </c>
      <c r="H3026">
        <v>13502</v>
      </c>
      <c r="I3026">
        <v>13500</v>
      </c>
      <c r="J3026">
        <v>13511</v>
      </c>
      <c r="K3026">
        <v>13546</v>
      </c>
      <c r="L3026">
        <v>13510</v>
      </c>
      <c r="M3026">
        <v>13515</v>
      </c>
      <c r="N3026">
        <v>13583</v>
      </c>
      <c r="O3026">
        <v>13501</v>
      </c>
      <c r="P3026" s="2">
        <v>13370</v>
      </c>
      <c r="Q3026" s="10" t="s">
        <v>3311</v>
      </c>
    </row>
    <row r="3027" spans="1:20" x14ac:dyDescent="0.2">
      <c r="A3027" t="s">
        <v>7494</v>
      </c>
      <c r="B3027">
        <v>54065</v>
      </c>
      <c r="C3027">
        <v>50</v>
      </c>
      <c r="D3027" t="str">
        <f t="shared" si="154"/>
        <v>05000US54065</v>
      </c>
      <c r="E3027" t="s">
        <v>3048</v>
      </c>
      <c r="F3027" t="str">
        <f t="shared" si="155"/>
        <v>Morgan</v>
      </c>
      <c r="G3027" t="str">
        <f t="shared" si="156"/>
        <v>West Virginia</v>
      </c>
      <c r="H3027">
        <v>17541</v>
      </c>
      <c r="I3027">
        <v>17541</v>
      </c>
      <c r="J3027">
        <v>17516</v>
      </c>
      <c r="K3027">
        <v>17456</v>
      </c>
      <c r="L3027">
        <v>17451</v>
      </c>
      <c r="M3027">
        <v>17448</v>
      </c>
      <c r="N3027">
        <v>17515</v>
      </c>
      <c r="O3027">
        <v>17523</v>
      </c>
      <c r="P3027" s="2">
        <v>17632</v>
      </c>
      <c r="Q3027" s="10" t="s">
        <v>3301</v>
      </c>
      <c r="R3027"/>
      <c r="S3027" s="2"/>
      <c r="T3027" s="2"/>
    </row>
    <row r="3028" spans="1:20" x14ac:dyDescent="0.2">
      <c r="A3028" t="s">
        <v>7495</v>
      </c>
      <c r="B3028">
        <v>54067</v>
      </c>
      <c r="C3028">
        <v>50</v>
      </c>
      <c r="D3028" t="str">
        <f t="shared" si="154"/>
        <v>05000US54067</v>
      </c>
      <c r="E3028" t="s">
        <v>3049</v>
      </c>
      <c r="F3028" t="str">
        <f t="shared" si="155"/>
        <v>Nicholas</v>
      </c>
      <c r="G3028" t="str">
        <f t="shared" si="156"/>
        <v>West Virginia</v>
      </c>
      <c r="H3028">
        <v>26233</v>
      </c>
      <c r="I3028">
        <v>26233</v>
      </c>
      <c r="J3028">
        <v>26240</v>
      </c>
      <c r="K3028">
        <v>26148</v>
      </c>
      <c r="L3028">
        <v>26226</v>
      </c>
      <c r="M3028">
        <v>25925</v>
      </c>
      <c r="N3028">
        <v>25705</v>
      </c>
      <c r="O3028">
        <v>25547</v>
      </c>
      <c r="P3028" s="2">
        <v>25311</v>
      </c>
      <c r="Q3028" s="10" t="s">
        <v>3311</v>
      </c>
      <c r="R3028"/>
      <c r="S3028" s="2"/>
      <c r="T3028" s="2"/>
    </row>
    <row r="3029" spans="1:20" x14ac:dyDescent="0.2">
      <c r="A3029" t="s">
        <v>7496</v>
      </c>
      <c r="B3029">
        <v>54069</v>
      </c>
      <c r="C3029">
        <v>50</v>
      </c>
      <c r="D3029" t="str">
        <f t="shared" si="154"/>
        <v>05000US54069</v>
      </c>
      <c r="E3029" t="s">
        <v>3050</v>
      </c>
      <c r="F3029" t="str">
        <f t="shared" si="155"/>
        <v>Ohio</v>
      </c>
      <c r="G3029" t="str">
        <f t="shared" si="156"/>
        <v>West Virginia</v>
      </c>
      <c r="H3029">
        <v>44443</v>
      </c>
      <c r="I3029">
        <v>44442</v>
      </c>
      <c r="J3029">
        <v>44479</v>
      </c>
      <c r="K3029">
        <v>44178</v>
      </c>
      <c r="L3029">
        <v>44042</v>
      </c>
      <c r="M3029">
        <v>43673</v>
      </c>
      <c r="N3029">
        <v>43161</v>
      </c>
      <c r="O3029">
        <v>42893</v>
      </c>
      <c r="P3029" s="2">
        <v>42516</v>
      </c>
      <c r="Q3029" s="10" t="s">
        <v>3299</v>
      </c>
      <c r="R3029"/>
      <c r="S3029" s="2"/>
      <c r="T3029" s="2"/>
    </row>
    <row r="3030" spans="1:20" x14ac:dyDescent="0.2">
      <c r="A3030" t="s">
        <v>7497</v>
      </c>
      <c r="B3030">
        <v>54071</v>
      </c>
      <c r="C3030">
        <v>50</v>
      </c>
      <c r="D3030" t="str">
        <f t="shared" si="154"/>
        <v>05000US54071</v>
      </c>
      <c r="E3030" t="s">
        <v>3051</v>
      </c>
      <c r="F3030" t="str">
        <f t="shared" si="155"/>
        <v>Pendleton</v>
      </c>
      <c r="G3030" t="str">
        <f t="shared" si="156"/>
        <v>West Virginia</v>
      </c>
      <c r="H3030">
        <v>7695</v>
      </c>
      <c r="I3030">
        <v>7695</v>
      </c>
      <c r="J3030">
        <v>7684</v>
      </c>
      <c r="K3030">
        <v>7562</v>
      </c>
      <c r="L3030">
        <v>7516</v>
      </c>
      <c r="M3030">
        <v>7415</v>
      </c>
      <c r="N3030">
        <v>7288</v>
      </c>
      <c r="O3030">
        <v>7186</v>
      </c>
      <c r="P3030" s="2">
        <v>7051</v>
      </c>
      <c r="Q3030" s="10" t="s">
        <v>3311</v>
      </c>
      <c r="S3030" s="2"/>
      <c r="T3030" s="2"/>
    </row>
    <row r="3031" spans="1:20" x14ac:dyDescent="0.2">
      <c r="A3031" t="s">
        <v>7498</v>
      </c>
      <c r="B3031">
        <v>54073</v>
      </c>
      <c r="C3031">
        <v>50</v>
      </c>
      <c r="D3031" t="str">
        <f t="shared" si="154"/>
        <v>05000US54073</v>
      </c>
      <c r="E3031" t="s">
        <v>3052</v>
      </c>
      <c r="F3031" t="str">
        <f t="shared" si="155"/>
        <v>Pleasants</v>
      </c>
      <c r="G3031" t="str">
        <f t="shared" si="156"/>
        <v>West Virginia</v>
      </c>
      <c r="H3031">
        <v>7605</v>
      </c>
      <c r="I3031">
        <v>7605</v>
      </c>
      <c r="J3031">
        <v>7583</v>
      </c>
      <c r="K3031">
        <v>7605</v>
      </c>
      <c r="L3031">
        <v>7595</v>
      </c>
      <c r="M3031">
        <v>7592</v>
      </c>
      <c r="N3031">
        <v>7675</v>
      </c>
      <c r="O3031">
        <v>7609</v>
      </c>
      <c r="P3031" s="2">
        <v>7591</v>
      </c>
      <c r="Q3031" s="10" t="s">
        <v>3299</v>
      </c>
    </row>
    <row r="3032" spans="1:20" x14ac:dyDescent="0.2">
      <c r="A3032" t="s">
        <v>7499</v>
      </c>
      <c r="B3032">
        <v>54075</v>
      </c>
      <c r="C3032">
        <v>50</v>
      </c>
      <c r="D3032" t="str">
        <f t="shared" si="154"/>
        <v>05000US54075</v>
      </c>
      <c r="E3032" t="s">
        <v>3053</v>
      </c>
      <c r="F3032" t="str">
        <f t="shared" si="155"/>
        <v>Pocahontas</v>
      </c>
      <c r="G3032" t="str">
        <f t="shared" si="156"/>
        <v>West Virginia</v>
      </c>
      <c r="H3032">
        <v>8719</v>
      </c>
      <c r="I3032">
        <v>8722</v>
      </c>
      <c r="J3032">
        <v>8712</v>
      </c>
      <c r="K3032">
        <v>8836</v>
      </c>
      <c r="L3032">
        <v>8714</v>
      </c>
      <c r="M3032">
        <v>8676</v>
      </c>
      <c r="N3032">
        <v>8647</v>
      </c>
      <c r="O3032">
        <v>8561</v>
      </c>
      <c r="P3032" s="2">
        <v>8501</v>
      </c>
      <c r="Q3032" s="10" t="s">
        <v>3311</v>
      </c>
    </row>
    <row r="3033" spans="1:20" x14ac:dyDescent="0.2">
      <c r="A3033" t="s">
        <v>7500</v>
      </c>
      <c r="B3033">
        <v>54077</v>
      </c>
      <c r="C3033">
        <v>50</v>
      </c>
      <c r="D3033" t="str">
        <f t="shared" si="154"/>
        <v>05000US54077</v>
      </c>
      <c r="E3033" t="s">
        <v>3054</v>
      </c>
      <c r="F3033" t="str">
        <f t="shared" si="155"/>
        <v>Preston</v>
      </c>
      <c r="G3033" t="str">
        <f t="shared" si="156"/>
        <v>West Virginia</v>
      </c>
      <c r="H3033">
        <v>33520</v>
      </c>
      <c r="I3033">
        <v>33520</v>
      </c>
      <c r="J3033">
        <v>33550</v>
      </c>
      <c r="K3033">
        <v>33618</v>
      </c>
      <c r="L3033">
        <v>33895</v>
      </c>
      <c r="M3033">
        <v>33695</v>
      </c>
      <c r="N3033">
        <v>33872</v>
      </c>
      <c r="O3033">
        <v>33744</v>
      </c>
      <c r="P3033" s="2">
        <v>33758</v>
      </c>
      <c r="Q3033" s="10" t="s">
        <v>3301</v>
      </c>
    </row>
    <row r="3034" spans="1:20" x14ac:dyDescent="0.2">
      <c r="A3034" t="s">
        <v>7501</v>
      </c>
      <c r="B3034">
        <v>54079</v>
      </c>
      <c r="C3034">
        <v>50</v>
      </c>
      <c r="D3034" t="str">
        <f t="shared" si="154"/>
        <v>05000US54079</v>
      </c>
      <c r="E3034" t="s">
        <v>3055</v>
      </c>
      <c r="F3034" t="str">
        <f t="shared" si="155"/>
        <v>Putnam</v>
      </c>
      <c r="G3034" t="str">
        <f t="shared" si="156"/>
        <v>West Virginia</v>
      </c>
      <c r="H3034">
        <v>55486</v>
      </c>
      <c r="I3034">
        <v>55508</v>
      </c>
      <c r="J3034">
        <v>55649</v>
      </c>
      <c r="K3034">
        <v>56078</v>
      </c>
      <c r="L3034">
        <v>56531</v>
      </c>
      <c r="M3034">
        <v>56597</v>
      </c>
      <c r="N3034">
        <v>56845</v>
      </c>
      <c r="O3034">
        <v>56799</v>
      </c>
      <c r="P3034" s="2">
        <v>56941</v>
      </c>
      <c r="Q3034" s="10" t="s">
        <v>3311</v>
      </c>
      <c r="S3034" s="2"/>
    </row>
    <row r="3035" spans="1:20" x14ac:dyDescent="0.2">
      <c r="A3035" t="s">
        <v>7502</v>
      </c>
      <c r="B3035">
        <v>54081</v>
      </c>
      <c r="C3035">
        <v>50</v>
      </c>
      <c r="D3035" t="str">
        <f t="shared" si="154"/>
        <v>05000US54081</v>
      </c>
      <c r="E3035" t="s">
        <v>3056</v>
      </c>
      <c r="F3035" t="str">
        <f t="shared" si="155"/>
        <v>Raleigh</v>
      </c>
      <c r="G3035" t="str">
        <f t="shared" si="156"/>
        <v>West Virginia</v>
      </c>
      <c r="H3035">
        <v>78859</v>
      </c>
      <c r="I3035">
        <v>78862</v>
      </c>
      <c r="J3035">
        <v>78901</v>
      </c>
      <c r="K3035">
        <v>79233</v>
      </c>
      <c r="L3035">
        <v>79201</v>
      </c>
      <c r="M3035">
        <v>78780</v>
      </c>
      <c r="N3035">
        <v>78238</v>
      </c>
      <c r="O3035">
        <v>77433</v>
      </c>
      <c r="P3035" s="2">
        <v>76601</v>
      </c>
      <c r="Q3035" s="10" t="s">
        <v>3311</v>
      </c>
      <c r="S3035" s="2"/>
    </row>
    <row r="3036" spans="1:20" x14ac:dyDescent="0.2">
      <c r="A3036" t="s">
        <v>7503</v>
      </c>
      <c r="B3036">
        <v>54083</v>
      </c>
      <c r="C3036">
        <v>50</v>
      </c>
      <c r="D3036" t="str">
        <f t="shared" si="154"/>
        <v>05000US54083</v>
      </c>
      <c r="E3036" t="s">
        <v>3057</v>
      </c>
      <c r="F3036" t="str">
        <f t="shared" si="155"/>
        <v>Randolph</v>
      </c>
      <c r="G3036" t="str">
        <f t="shared" si="156"/>
        <v>West Virginia</v>
      </c>
      <c r="H3036">
        <v>29405</v>
      </c>
      <c r="I3036">
        <v>29405</v>
      </c>
      <c r="J3036">
        <v>29369</v>
      </c>
      <c r="K3036">
        <v>29422</v>
      </c>
      <c r="L3036">
        <v>29408</v>
      </c>
      <c r="M3036">
        <v>29539</v>
      </c>
      <c r="N3036">
        <v>29308</v>
      </c>
      <c r="O3036">
        <v>29174</v>
      </c>
      <c r="P3036" s="2">
        <v>29006</v>
      </c>
      <c r="Q3036" s="10" t="s">
        <v>3311</v>
      </c>
      <c r="S3036" s="2"/>
    </row>
    <row r="3037" spans="1:20" x14ac:dyDescent="0.2">
      <c r="A3037" t="s">
        <v>7504</v>
      </c>
      <c r="B3037">
        <v>54085</v>
      </c>
      <c r="C3037">
        <v>50</v>
      </c>
      <c r="D3037" t="str">
        <f t="shared" si="154"/>
        <v>05000US54085</v>
      </c>
      <c r="E3037" t="s">
        <v>3058</v>
      </c>
      <c r="F3037" t="str">
        <f t="shared" si="155"/>
        <v>Ritchie</v>
      </c>
      <c r="G3037" t="str">
        <f t="shared" si="156"/>
        <v>West Virginia</v>
      </c>
      <c r="H3037">
        <v>10449</v>
      </c>
      <c r="I3037">
        <v>10449</v>
      </c>
      <c r="J3037">
        <v>10405</v>
      </c>
      <c r="K3037">
        <v>10357</v>
      </c>
      <c r="L3037">
        <v>10274</v>
      </c>
      <c r="M3037">
        <v>10080</v>
      </c>
      <c r="N3037">
        <v>10000</v>
      </c>
      <c r="O3037">
        <v>9991</v>
      </c>
      <c r="P3037" s="2">
        <v>9875</v>
      </c>
      <c r="Q3037" s="10" t="s">
        <v>3299</v>
      </c>
    </row>
    <row r="3038" spans="1:20" x14ac:dyDescent="0.2">
      <c r="A3038" t="s">
        <v>7505</v>
      </c>
      <c r="B3038">
        <v>54087</v>
      </c>
      <c r="C3038">
        <v>50</v>
      </c>
      <c r="D3038" t="str">
        <f t="shared" si="154"/>
        <v>05000US54087</v>
      </c>
      <c r="E3038" t="s">
        <v>3059</v>
      </c>
      <c r="F3038" t="str">
        <f t="shared" si="155"/>
        <v>Roane</v>
      </c>
      <c r="G3038" t="str">
        <f t="shared" si="156"/>
        <v>West Virginia</v>
      </c>
      <c r="H3038">
        <v>14926</v>
      </c>
      <c r="I3038">
        <v>14926</v>
      </c>
      <c r="J3038">
        <v>14876</v>
      </c>
      <c r="K3038">
        <v>14808</v>
      </c>
      <c r="L3038">
        <v>14696</v>
      </c>
      <c r="M3038">
        <v>14624</v>
      </c>
      <c r="N3038">
        <v>14606</v>
      </c>
      <c r="O3038">
        <v>14430</v>
      </c>
      <c r="P3038" s="2">
        <v>14208</v>
      </c>
      <c r="Q3038" s="10" t="s">
        <v>3311</v>
      </c>
    </row>
    <row r="3039" spans="1:20" x14ac:dyDescent="0.2">
      <c r="A3039" t="s">
        <v>7506</v>
      </c>
      <c r="B3039">
        <v>54089</v>
      </c>
      <c r="C3039">
        <v>50</v>
      </c>
      <c r="D3039" t="str">
        <f t="shared" si="154"/>
        <v>05000US54089</v>
      </c>
      <c r="E3039" t="s">
        <v>3060</v>
      </c>
      <c r="F3039" t="str">
        <f t="shared" si="155"/>
        <v>Summers</v>
      </c>
      <c r="G3039" t="str">
        <f t="shared" si="156"/>
        <v>West Virginia</v>
      </c>
      <c r="H3039">
        <v>13927</v>
      </c>
      <c r="I3039">
        <v>13927</v>
      </c>
      <c r="J3039">
        <v>13942</v>
      </c>
      <c r="K3039">
        <v>13865</v>
      </c>
      <c r="L3039">
        <v>13803</v>
      </c>
      <c r="M3039">
        <v>13571</v>
      </c>
      <c r="N3039">
        <v>13304</v>
      </c>
      <c r="O3039">
        <v>13073</v>
      </c>
      <c r="P3039" s="2">
        <v>12872</v>
      </c>
      <c r="Q3039" s="10" t="s">
        <v>3311</v>
      </c>
    </row>
    <row r="3040" spans="1:20" x14ac:dyDescent="0.2">
      <c r="A3040" t="s">
        <v>7507</v>
      </c>
      <c r="B3040">
        <v>54091</v>
      </c>
      <c r="C3040">
        <v>50</v>
      </c>
      <c r="D3040" t="str">
        <f t="shared" si="154"/>
        <v>05000US54091</v>
      </c>
      <c r="E3040" t="s">
        <v>3061</v>
      </c>
      <c r="F3040" t="str">
        <f t="shared" si="155"/>
        <v>Taylor</v>
      </c>
      <c r="G3040" t="str">
        <f t="shared" si="156"/>
        <v>West Virginia</v>
      </c>
      <c r="H3040">
        <v>16895</v>
      </c>
      <c r="I3040">
        <v>16890</v>
      </c>
      <c r="J3040">
        <v>16887</v>
      </c>
      <c r="K3040">
        <v>16928</v>
      </c>
      <c r="L3040">
        <v>16993</v>
      </c>
      <c r="M3040">
        <v>16984</v>
      </c>
      <c r="N3040">
        <v>17044</v>
      </c>
      <c r="O3040">
        <v>16864</v>
      </c>
      <c r="P3040" s="2">
        <v>16859</v>
      </c>
      <c r="Q3040" s="10" t="s">
        <v>3311</v>
      </c>
    </row>
    <row r="3041" spans="1:20" x14ac:dyDescent="0.2">
      <c r="A3041" t="s">
        <v>7508</v>
      </c>
      <c r="B3041">
        <v>54093</v>
      </c>
      <c r="C3041">
        <v>50</v>
      </c>
      <c r="D3041" t="str">
        <f t="shared" si="154"/>
        <v>05000US54093</v>
      </c>
      <c r="E3041" t="s">
        <v>3062</v>
      </c>
      <c r="F3041" t="str">
        <f t="shared" si="155"/>
        <v>Tucker</v>
      </c>
      <c r="G3041" t="str">
        <f t="shared" si="156"/>
        <v>West Virginia</v>
      </c>
      <c r="H3041">
        <v>7141</v>
      </c>
      <c r="I3041">
        <v>7141</v>
      </c>
      <c r="J3041">
        <v>7114</v>
      </c>
      <c r="K3041">
        <v>7028</v>
      </c>
      <c r="L3041">
        <v>6923</v>
      </c>
      <c r="M3041">
        <v>6924</v>
      </c>
      <c r="N3041">
        <v>6905</v>
      </c>
      <c r="O3041">
        <v>6933</v>
      </c>
      <c r="P3041" s="2">
        <v>6926</v>
      </c>
      <c r="Q3041" s="10" t="s">
        <v>3301</v>
      </c>
    </row>
    <row r="3042" spans="1:20" x14ac:dyDescent="0.2">
      <c r="A3042" t="s">
        <v>7509</v>
      </c>
      <c r="B3042">
        <v>54095</v>
      </c>
      <c r="C3042">
        <v>50</v>
      </c>
      <c r="D3042" t="str">
        <f t="shared" si="154"/>
        <v>05000US54095</v>
      </c>
      <c r="E3042" t="s">
        <v>3063</v>
      </c>
      <c r="F3042" t="str">
        <f t="shared" si="155"/>
        <v>Tyler</v>
      </c>
      <c r="G3042" t="str">
        <f t="shared" si="156"/>
        <v>West Virginia</v>
      </c>
      <c r="H3042">
        <v>9208</v>
      </c>
      <c r="I3042">
        <v>9211</v>
      </c>
      <c r="J3042">
        <v>9185</v>
      </c>
      <c r="K3042">
        <v>9102</v>
      </c>
      <c r="L3042">
        <v>9031</v>
      </c>
      <c r="M3042">
        <v>8982</v>
      </c>
      <c r="N3042">
        <v>9062</v>
      </c>
      <c r="O3042">
        <v>8953</v>
      </c>
      <c r="P3042" s="2">
        <v>8972</v>
      </c>
      <c r="Q3042" s="10" t="s">
        <v>3299</v>
      </c>
    </row>
    <row r="3043" spans="1:20" x14ac:dyDescent="0.2">
      <c r="A3043" t="s">
        <v>7510</v>
      </c>
      <c r="B3043">
        <v>54097</v>
      </c>
      <c r="C3043">
        <v>50</v>
      </c>
      <c r="D3043" t="str">
        <f t="shared" si="154"/>
        <v>05000US54097</v>
      </c>
      <c r="E3043" t="s">
        <v>3064</v>
      </c>
      <c r="F3043" t="str">
        <f t="shared" si="155"/>
        <v>Upshur</v>
      </c>
      <c r="G3043" t="str">
        <f t="shared" si="156"/>
        <v>West Virginia</v>
      </c>
      <c r="H3043">
        <v>24254</v>
      </c>
      <c r="I3043">
        <v>24254</v>
      </c>
      <c r="J3043">
        <v>24245</v>
      </c>
      <c r="K3043">
        <v>24261</v>
      </c>
      <c r="L3043">
        <v>24488</v>
      </c>
      <c r="M3043">
        <v>24629</v>
      </c>
      <c r="N3043">
        <v>24661</v>
      </c>
      <c r="O3043">
        <v>24726</v>
      </c>
      <c r="P3043" s="2">
        <v>24658</v>
      </c>
      <c r="Q3043" s="10" t="s">
        <v>3311</v>
      </c>
    </row>
    <row r="3044" spans="1:20" x14ac:dyDescent="0.2">
      <c r="A3044" t="s">
        <v>7511</v>
      </c>
      <c r="B3044">
        <v>54099</v>
      </c>
      <c r="C3044">
        <v>50</v>
      </c>
      <c r="D3044" t="str">
        <f t="shared" si="154"/>
        <v>05000US54099</v>
      </c>
      <c r="E3044" t="s">
        <v>3065</v>
      </c>
      <c r="F3044" t="str">
        <f t="shared" si="155"/>
        <v>Wayne</v>
      </c>
      <c r="G3044" t="str">
        <f t="shared" si="156"/>
        <v>West Virginia</v>
      </c>
      <c r="H3044">
        <v>42481</v>
      </c>
      <c r="I3044">
        <v>42484</v>
      </c>
      <c r="J3044">
        <v>42440</v>
      </c>
      <c r="K3044">
        <v>41960</v>
      </c>
      <c r="L3044">
        <v>41725</v>
      </c>
      <c r="M3044">
        <v>41653</v>
      </c>
      <c r="N3044">
        <v>41304</v>
      </c>
      <c r="O3044">
        <v>40974</v>
      </c>
      <c r="P3044" s="2">
        <v>40531</v>
      </c>
      <c r="Q3044" s="10" t="s">
        <v>3304</v>
      </c>
    </row>
    <row r="3045" spans="1:20" x14ac:dyDescent="0.2">
      <c r="A3045" t="s">
        <v>7512</v>
      </c>
      <c r="B3045">
        <v>54101</v>
      </c>
      <c r="C3045">
        <v>50</v>
      </c>
      <c r="D3045" t="str">
        <f t="shared" si="154"/>
        <v>05000US54101</v>
      </c>
      <c r="E3045" t="s">
        <v>3066</v>
      </c>
      <c r="F3045" t="str">
        <f t="shared" si="155"/>
        <v>Webster</v>
      </c>
      <c r="G3045" t="str">
        <f t="shared" si="156"/>
        <v>West Virginia</v>
      </c>
      <c r="H3045">
        <v>9154</v>
      </c>
      <c r="I3045">
        <v>9154</v>
      </c>
      <c r="J3045">
        <v>9155</v>
      </c>
      <c r="K3045">
        <v>9162</v>
      </c>
      <c r="L3045">
        <v>9027</v>
      </c>
      <c r="M3045">
        <v>8873</v>
      </c>
      <c r="N3045">
        <v>8821</v>
      </c>
      <c r="O3045">
        <v>8732</v>
      </c>
      <c r="P3045" s="2">
        <v>8646</v>
      </c>
      <c r="Q3045" s="10" t="s">
        <v>3311</v>
      </c>
    </row>
    <row r="3046" spans="1:20" x14ac:dyDescent="0.2">
      <c r="A3046" t="s">
        <v>7513</v>
      </c>
      <c r="B3046">
        <v>54103</v>
      </c>
      <c r="C3046">
        <v>50</v>
      </c>
      <c r="D3046" t="str">
        <f t="shared" si="154"/>
        <v>05000US54103</v>
      </c>
      <c r="E3046" t="s">
        <v>3067</v>
      </c>
      <c r="F3046" t="str">
        <f t="shared" si="155"/>
        <v>Wetzel</v>
      </c>
      <c r="G3046" t="str">
        <f t="shared" si="156"/>
        <v>West Virginia</v>
      </c>
      <c r="H3046">
        <v>16583</v>
      </c>
      <c r="I3046">
        <v>16580</v>
      </c>
      <c r="J3046">
        <v>16552</v>
      </c>
      <c r="K3046">
        <v>16405</v>
      </c>
      <c r="L3046">
        <v>16406</v>
      </c>
      <c r="M3046">
        <v>16175</v>
      </c>
      <c r="N3046">
        <v>15951</v>
      </c>
      <c r="O3046">
        <v>15813</v>
      </c>
      <c r="P3046" s="2">
        <v>15640</v>
      </c>
      <c r="Q3046" s="10" t="s">
        <v>3299</v>
      </c>
    </row>
    <row r="3047" spans="1:20" x14ac:dyDescent="0.2">
      <c r="A3047" t="s">
        <v>7514</v>
      </c>
      <c r="B3047">
        <v>54105</v>
      </c>
      <c r="C3047">
        <v>50</v>
      </c>
      <c r="D3047" t="str">
        <f t="shared" si="154"/>
        <v>05000US54105</v>
      </c>
      <c r="E3047" t="s">
        <v>3068</v>
      </c>
      <c r="F3047" t="str">
        <f t="shared" si="155"/>
        <v>Wirt</v>
      </c>
      <c r="G3047" t="str">
        <f t="shared" si="156"/>
        <v>West Virginia</v>
      </c>
      <c r="H3047">
        <v>5717</v>
      </c>
      <c r="I3047">
        <v>5717</v>
      </c>
      <c r="J3047">
        <v>5745</v>
      </c>
      <c r="K3047">
        <v>5797</v>
      </c>
      <c r="L3047">
        <v>5810</v>
      </c>
      <c r="M3047">
        <v>5865</v>
      </c>
      <c r="N3047">
        <v>5810</v>
      </c>
      <c r="O3047">
        <v>5840</v>
      </c>
      <c r="P3047" s="2">
        <v>5806</v>
      </c>
      <c r="Q3047" s="10" t="s">
        <v>3299</v>
      </c>
    </row>
    <row r="3048" spans="1:20" x14ac:dyDescent="0.2">
      <c r="A3048" t="s">
        <v>7515</v>
      </c>
      <c r="B3048">
        <v>54107</v>
      </c>
      <c r="C3048">
        <v>50</v>
      </c>
      <c r="D3048" t="str">
        <f t="shared" si="154"/>
        <v>05000US54107</v>
      </c>
      <c r="E3048" t="s">
        <v>3069</v>
      </c>
      <c r="F3048" t="str">
        <f t="shared" si="155"/>
        <v>Wood</v>
      </c>
      <c r="G3048" t="str">
        <f t="shared" si="156"/>
        <v>West Virginia</v>
      </c>
      <c r="H3048">
        <v>86956</v>
      </c>
      <c r="I3048">
        <v>86956</v>
      </c>
      <c r="J3048">
        <v>87017</v>
      </c>
      <c r="K3048">
        <v>86808</v>
      </c>
      <c r="L3048">
        <v>86560</v>
      </c>
      <c r="M3048">
        <v>86458</v>
      </c>
      <c r="N3048">
        <v>86394</v>
      </c>
      <c r="O3048">
        <v>86254</v>
      </c>
      <c r="P3048" s="2">
        <v>85643</v>
      </c>
      <c r="Q3048" s="10" t="s">
        <v>3299</v>
      </c>
    </row>
    <row r="3049" spans="1:20" x14ac:dyDescent="0.2">
      <c r="A3049" t="s">
        <v>7516</v>
      </c>
      <c r="B3049">
        <v>54109</v>
      </c>
      <c r="C3049">
        <v>50</v>
      </c>
      <c r="D3049" t="str">
        <f t="shared" si="154"/>
        <v>05000US54109</v>
      </c>
      <c r="E3049" t="s">
        <v>3070</v>
      </c>
      <c r="F3049" t="str">
        <f t="shared" si="155"/>
        <v>Wyoming</v>
      </c>
      <c r="G3049" t="str">
        <f t="shared" si="156"/>
        <v>West Virginia</v>
      </c>
      <c r="H3049">
        <v>23796</v>
      </c>
      <c r="I3049">
        <v>23801</v>
      </c>
      <c r="J3049">
        <v>23718</v>
      </c>
      <c r="K3049">
        <v>23466</v>
      </c>
      <c r="L3049">
        <v>23249</v>
      </c>
      <c r="M3049">
        <v>22964</v>
      </c>
      <c r="N3049">
        <v>22556</v>
      </c>
      <c r="O3049">
        <v>22152</v>
      </c>
      <c r="P3049" s="2">
        <v>21763</v>
      </c>
      <c r="Q3049" s="10" t="s">
        <v>3311</v>
      </c>
    </row>
    <row r="3050" spans="1:20" x14ac:dyDescent="0.2">
      <c r="A3050" t="s">
        <v>7517</v>
      </c>
      <c r="B3050">
        <v>55001</v>
      </c>
      <c r="C3050">
        <v>50</v>
      </c>
      <c r="D3050" t="str">
        <f t="shared" si="154"/>
        <v>05000US55001</v>
      </c>
      <c r="E3050" t="s">
        <v>3071</v>
      </c>
      <c r="F3050" t="str">
        <f t="shared" si="155"/>
        <v>Adams</v>
      </c>
      <c r="G3050" t="str">
        <f t="shared" si="156"/>
        <v>Wisconsin</v>
      </c>
      <c r="H3050">
        <v>20875</v>
      </c>
      <c r="I3050">
        <v>20875</v>
      </c>
      <c r="J3050">
        <v>20865</v>
      </c>
      <c r="K3050">
        <v>20919</v>
      </c>
      <c r="L3050">
        <v>20540</v>
      </c>
      <c r="M3050">
        <v>20494</v>
      </c>
      <c r="N3050">
        <v>20205</v>
      </c>
      <c r="O3050">
        <v>20161</v>
      </c>
      <c r="P3050" s="2">
        <v>20069</v>
      </c>
      <c r="Q3050" s="10" t="s">
        <v>3292</v>
      </c>
      <c r="S3050" s="2"/>
      <c r="T3050" s="2"/>
    </row>
    <row r="3051" spans="1:20" x14ac:dyDescent="0.2">
      <c r="A3051" t="s">
        <v>7518</v>
      </c>
      <c r="B3051">
        <v>55003</v>
      </c>
      <c r="C3051">
        <v>50</v>
      </c>
      <c r="D3051" t="str">
        <f t="shared" si="154"/>
        <v>05000US55003</v>
      </c>
      <c r="E3051" t="s">
        <v>3072</v>
      </c>
      <c r="F3051" t="str">
        <f t="shared" si="155"/>
        <v>Ashland</v>
      </c>
      <c r="G3051" t="str">
        <f t="shared" si="156"/>
        <v>Wisconsin</v>
      </c>
      <c r="H3051">
        <v>16157</v>
      </c>
      <c r="I3051">
        <v>16157</v>
      </c>
      <c r="J3051">
        <v>16163</v>
      </c>
      <c r="K3051">
        <v>16081</v>
      </c>
      <c r="L3051">
        <v>15914</v>
      </c>
      <c r="M3051">
        <v>16068</v>
      </c>
      <c r="N3051">
        <v>16101</v>
      </c>
      <c r="O3051">
        <v>15883</v>
      </c>
      <c r="P3051" s="2">
        <v>15714</v>
      </c>
      <c r="Q3051" s="10" t="s">
        <v>3272</v>
      </c>
      <c r="S3051" s="2"/>
      <c r="T3051" s="2"/>
    </row>
    <row r="3052" spans="1:20" x14ac:dyDescent="0.2">
      <c r="A3052" t="s">
        <v>7519</v>
      </c>
      <c r="B3052">
        <v>55005</v>
      </c>
      <c r="C3052">
        <v>50</v>
      </c>
      <c r="D3052" t="str">
        <f t="shared" si="154"/>
        <v>05000US55005</v>
      </c>
      <c r="E3052" t="s">
        <v>3073</v>
      </c>
      <c r="F3052" t="str">
        <f t="shared" si="155"/>
        <v>Barron</v>
      </c>
      <c r="G3052" t="str">
        <f t="shared" si="156"/>
        <v>Wisconsin</v>
      </c>
      <c r="H3052">
        <v>45870</v>
      </c>
      <c r="I3052">
        <v>45870</v>
      </c>
      <c r="J3052">
        <v>45838</v>
      </c>
      <c r="K3052">
        <v>45906</v>
      </c>
      <c r="L3052">
        <v>45789</v>
      </c>
      <c r="M3052">
        <v>45620</v>
      </c>
      <c r="N3052">
        <v>45446</v>
      </c>
      <c r="O3052">
        <v>45474</v>
      </c>
      <c r="P3052" s="2">
        <v>45412</v>
      </c>
      <c r="Q3052" s="10" t="s">
        <v>3272</v>
      </c>
      <c r="S3052" s="2"/>
      <c r="T3052" s="2"/>
    </row>
    <row r="3053" spans="1:20" x14ac:dyDescent="0.2">
      <c r="A3053" t="s">
        <v>7520</v>
      </c>
      <c r="B3053">
        <v>55007</v>
      </c>
      <c r="C3053">
        <v>50</v>
      </c>
      <c r="D3053" t="str">
        <f t="shared" si="154"/>
        <v>05000US55007</v>
      </c>
      <c r="E3053" t="s">
        <v>3074</v>
      </c>
      <c r="F3053" t="str">
        <f t="shared" si="155"/>
        <v>Bayfield</v>
      </c>
      <c r="G3053" t="str">
        <f t="shared" si="156"/>
        <v>Wisconsin</v>
      </c>
      <c r="H3053">
        <v>15014</v>
      </c>
      <c r="I3053">
        <v>15014</v>
      </c>
      <c r="J3053">
        <v>15011</v>
      </c>
      <c r="K3053">
        <v>15102</v>
      </c>
      <c r="L3053">
        <v>15080</v>
      </c>
      <c r="M3053">
        <v>15099</v>
      </c>
      <c r="N3053">
        <v>14931</v>
      </c>
      <c r="O3053">
        <v>14936</v>
      </c>
      <c r="P3053" s="2">
        <v>14891</v>
      </c>
      <c r="Q3053" s="10" t="s">
        <v>3272</v>
      </c>
      <c r="S3053" s="2"/>
      <c r="T3053" s="2"/>
    </row>
    <row r="3054" spans="1:20" x14ac:dyDescent="0.2">
      <c r="A3054" t="s">
        <v>7521</v>
      </c>
      <c r="B3054">
        <v>55009</v>
      </c>
      <c r="C3054">
        <v>50</v>
      </c>
      <c r="D3054" t="str">
        <f t="shared" si="154"/>
        <v>05000US55009</v>
      </c>
      <c r="E3054" t="s">
        <v>3075</v>
      </c>
      <c r="F3054" t="str">
        <f t="shared" si="155"/>
        <v>Brown</v>
      </c>
      <c r="G3054" t="str">
        <f t="shared" si="156"/>
        <v>Wisconsin</v>
      </c>
      <c r="H3054">
        <v>248007</v>
      </c>
      <c r="I3054">
        <v>248007</v>
      </c>
      <c r="J3054">
        <v>248515</v>
      </c>
      <c r="K3054">
        <v>250551</v>
      </c>
      <c r="L3054">
        <v>252981</v>
      </c>
      <c r="M3054">
        <v>254592</v>
      </c>
      <c r="N3054">
        <v>256612</v>
      </c>
      <c r="O3054">
        <v>258520</v>
      </c>
      <c r="P3054" s="2">
        <v>260401</v>
      </c>
      <c r="Q3054" s="10" t="s">
        <v>3272</v>
      </c>
      <c r="S3054" s="2"/>
    </row>
    <row r="3055" spans="1:20" x14ac:dyDescent="0.2">
      <c r="A3055" t="s">
        <v>7522</v>
      </c>
      <c r="B3055">
        <v>55011</v>
      </c>
      <c r="C3055">
        <v>50</v>
      </c>
      <c r="D3055" t="str">
        <f t="shared" si="154"/>
        <v>05000US55011</v>
      </c>
      <c r="E3055" t="s">
        <v>3076</v>
      </c>
      <c r="F3055" t="str">
        <f t="shared" si="155"/>
        <v>Buffalo</v>
      </c>
      <c r="G3055" t="str">
        <f t="shared" si="156"/>
        <v>Wisconsin</v>
      </c>
      <c r="H3055">
        <v>13587</v>
      </c>
      <c r="I3055">
        <v>13587</v>
      </c>
      <c r="J3055">
        <v>13554</v>
      </c>
      <c r="K3055">
        <v>13479</v>
      </c>
      <c r="L3055">
        <v>13354</v>
      </c>
      <c r="M3055">
        <v>13383</v>
      </c>
      <c r="N3055">
        <v>13222</v>
      </c>
      <c r="O3055">
        <v>13220</v>
      </c>
      <c r="P3055" s="2">
        <v>13099</v>
      </c>
      <c r="Q3055" s="10" t="s">
        <v>3292</v>
      </c>
    </row>
    <row r="3056" spans="1:20" x14ac:dyDescent="0.2">
      <c r="A3056" t="s">
        <v>7523</v>
      </c>
      <c r="B3056">
        <v>55013</v>
      </c>
      <c r="C3056">
        <v>50</v>
      </c>
      <c r="D3056" t="str">
        <f t="shared" si="154"/>
        <v>05000US55013</v>
      </c>
      <c r="E3056" t="s">
        <v>3077</v>
      </c>
      <c r="F3056" t="str">
        <f t="shared" si="155"/>
        <v>Burnett</v>
      </c>
      <c r="G3056" t="str">
        <f t="shared" si="156"/>
        <v>Wisconsin</v>
      </c>
      <c r="H3056">
        <v>15457</v>
      </c>
      <c r="I3056">
        <v>15457</v>
      </c>
      <c r="J3056">
        <v>15434</v>
      </c>
      <c r="K3056">
        <v>15504</v>
      </c>
      <c r="L3056">
        <v>15357</v>
      </c>
      <c r="M3056">
        <v>15305</v>
      </c>
      <c r="N3056">
        <v>15278</v>
      </c>
      <c r="O3056">
        <v>15142</v>
      </c>
      <c r="P3056" s="2">
        <v>15213</v>
      </c>
      <c r="Q3056" s="10" t="s">
        <v>3272</v>
      </c>
    </row>
    <row r="3057" spans="1:20" x14ac:dyDescent="0.2">
      <c r="A3057" t="s">
        <v>7524</v>
      </c>
      <c r="B3057">
        <v>55015</v>
      </c>
      <c r="C3057">
        <v>50</v>
      </c>
      <c r="D3057" t="str">
        <f t="shared" si="154"/>
        <v>05000US55015</v>
      </c>
      <c r="E3057" t="s">
        <v>3078</v>
      </c>
      <c r="F3057" t="str">
        <f t="shared" si="155"/>
        <v>Calumet</v>
      </c>
      <c r="G3057" t="str">
        <f t="shared" si="156"/>
        <v>Wisconsin</v>
      </c>
      <c r="H3057">
        <v>48971</v>
      </c>
      <c r="I3057">
        <v>48971</v>
      </c>
      <c r="J3057">
        <v>49011</v>
      </c>
      <c r="K3057">
        <v>49711</v>
      </c>
      <c r="L3057">
        <v>49732</v>
      </c>
      <c r="M3057">
        <v>49683</v>
      </c>
      <c r="N3057">
        <v>49507</v>
      </c>
      <c r="O3057">
        <v>49792</v>
      </c>
      <c r="P3057" s="2">
        <v>49553</v>
      </c>
      <c r="Q3057" s="10" t="s">
        <v>3292</v>
      </c>
    </row>
    <row r="3058" spans="1:20" x14ac:dyDescent="0.2">
      <c r="A3058" t="s">
        <v>7525</v>
      </c>
      <c r="B3058">
        <v>55017</v>
      </c>
      <c r="C3058">
        <v>50</v>
      </c>
      <c r="D3058" t="str">
        <f t="shared" si="154"/>
        <v>05000US55017</v>
      </c>
      <c r="E3058" t="s">
        <v>3079</v>
      </c>
      <c r="F3058" t="str">
        <f t="shared" si="155"/>
        <v>Chippewa</v>
      </c>
      <c r="G3058" t="str">
        <f t="shared" si="156"/>
        <v>Wisconsin</v>
      </c>
      <c r="H3058">
        <v>62415</v>
      </c>
      <c r="I3058">
        <v>62505</v>
      </c>
      <c r="J3058">
        <v>62624</v>
      </c>
      <c r="K3058">
        <v>62909</v>
      </c>
      <c r="L3058">
        <v>63019</v>
      </c>
      <c r="M3058">
        <v>63145</v>
      </c>
      <c r="N3058">
        <v>63426</v>
      </c>
      <c r="O3058">
        <v>63535</v>
      </c>
      <c r="P3058" s="2">
        <v>63649</v>
      </c>
      <c r="Q3058" s="10" t="s">
        <v>3272</v>
      </c>
    </row>
    <row r="3059" spans="1:20" x14ac:dyDescent="0.2">
      <c r="A3059" t="s">
        <v>7526</v>
      </c>
      <c r="B3059">
        <v>55019</v>
      </c>
      <c r="C3059">
        <v>50</v>
      </c>
      <c r="D3059" t="str">
        <f t="shared" si="154"/>
        <v>05000US55019</v>
      </c>
      <c r="E3059" t="s">
        <v>3080</v>
      </c>
      <c r="F3059" t="str">
        <f t="shared" si="155"/>
        <v>Clark</v>
      </c>
      <c r="G3059" t="str">
        <f t="shared" si="156"/>
        <v>Wisconsin</v>
      </c>
      <c r="H3059">
        <v>34690</v>
      </c>
      <c r="I3059">
        <v>34691</v>
      </c>
      <c r="J3059">
        <v>34682</v>
      </c>
      <c r="K3059">
        <v>34735</v>
      </c>
      <c r="L3059">
        <v>34461</v>
      </c>
      <c r="M3059">
        <v>34561</v>
      </c>
      <c r="N3059">
        <v>34412</v>
      </c>
      <c r="O3059">
        <v>34441</v>
      </c>
      <c r="P3059" s="2">
        <v>34557</v>
      </c>
      <c r="Q3059" s="10" t="s">
        <v>3292</v>
      </c>
    </row>
    <row r="3060" spans="1:20" x14ac:dyDescent="0.2">
      <c r="A3060" t="s">
        <v>7527</v>
      </c>
      <c r="B3060">
        <v>55021</v>
      </c>
      <c r="C3060">
        <v>50</v>
      </c>
      <c r="D3060" t="str">
        <f t="shared" si="154"/>
        <v>05000US55021</v>
      </c>
      <c r="E3060" t="s">
        <v>3081</v>
      </c>
      <c r="F3060" t="str">
        <f t="shared" si="155"/>
        <v>Columbia</v>
      </c>
      <c r="G3060" t="str">
        <f t="shared" si="156"/>
        <v>Wisconsin</v>
      </c>
      <c r="H3060">
        <v>56833</v>
      </c>
      <c r="I3060">
        <v>56833</v>
      </c>
      <c r="J3060">
        <v>56864</v>
      </c>
      <c r="K3060">
        <v>56691</v>
      </c>
      <c r="L3060">
        <v>56423</v>
      </c>
      <c r="M3060">
        <v>56572</v>
      </c>
      <c r="N3060">
        <v>56574</v>
      </c>
      <c r="O3060">
        <v>56754</v>
      </c>
      <c r="P3060" s="2">
        <v>56927</v>
      </c>
      <c r="Q3060" s="10" t="s">
        <v>3292</v>
      </c>
    </row>
    <row r="3061" spans="1:20" x14ac:dyDescent="0.2">
      <c r="A3061" t="s">
        <v>7528</v>
      </c>
      <c r="B3061">
        <v>55023</v>
      </c>
      <c r="C3061">
        <v>50</v>
      </c>
      <c r="D3061" t="str">
        <f t="shared" si="154"/>
        <v>05000US55023</v>
      </c>
      <c r="E3061" t="s">
        <v>3082</v>
      </c>
      <c r="F3061" t="str">
        <f t="shared" si="155"/>
        <v>Crawford</v>
      </c>
      <c r="G3061" t="str">
        <f t="shared" si="156"/>
        <v>Wisconsin</v>
      </c>
      <c r="H3061">
        <v>16644</v>
      </c>
      <c r="I3061">
        <v>16644</v>
      </c>
      <c r="J3061">
        <v>16634</v>
      </c>
      <c r="K3061">
        <v>16688</v>
      </c>
      <c r="L3061">
        <v>16543</v>
      </c>
      <c r="M3061">
        <v>16423</v>
      </c>
      <c r="N3061">
        <v>16394</v>
      </c>
      <c r="O3061">
        <v>16394</v>
      </c>
      <c r="P3061" s="2">
        <v>16321</v>
      </c>
      <c r="Q3061" s="10" t="s">
        <v>3292</v>
      </c>
    </row>
    <row r="3062" spans="1:20" x14ac:dyDescent="0.2">
      <c r="A3062" t="s">
        <v>7529</v>
      </c>
      <c r="B3062">
        <v>55025</v>
      </c>
      <c r="C3062">
        <v>50</v>
      </c>
      <c r="D3062" t="str">
        <f t="shared" si="154"/>
        <v>05000US55025</v>
      </c>
      <c r="E3062" t="s">
        <v>3083</v>
      </c>
      <c r="F3062" t="str">
        <f t="shared" si="155"/>
        <v>Dane</v>
      </c>
      <c r="G3062" t="str">
        <f t="shared" si="156"/>
        <v>Wisconsin</v>
      </c>
      <c r="H3062">
        <v>488073</v>
      </c>
      <c r="I3062">
        <v>488075</v>
      </c>
      <c r="J3062">
        <v>489190</v>
      </c>
      <c r="K3062">
        <v>496460</v>
      </c>
      <c r="L3062">
        <v>503438</v>
      </c>
      <c r="M3062">
        <v>510007</v>
      </c>
      <c r="N3062">
        <v>516494</v>
      </c>
      <c r="O3062">
        <v>522878</v>
      </c>
      <c r="P3062" s="2">
        <v>531273</v>
      </c>
      <c r="Q3062" s="10" t="s">
        <v>3292</v>
      </c>
    </row>
    <row r="3063" spans="1:20" x14ac:dyDescent="0.2">
      <c r="A3063" t="s">
        <v>7530</v>
      </c>
      <c r="B3063">
        <v>55027</v>
      </c>
      <c r="C3063">
        <v>50</v>
      </c>
      <c r="D3063" t="str">
        <f t="shared" si="154"/>
        <v>05000US55027</v>
      </c>
      <c r="E3063" t="s">
        <v>3084</v>
      </c>
      <c r="F3063" t="str">
        <f t="shared" si="155"/>
        <v>Dodge</v>
      </c>
      <c r="G3063" t="str">
        <f t="shared" si="156"/>
        <v>Wisconsin</v>
      </c>
      <c r="H3063">
        <v>88759</v>
      </c>
      <c r="I3063">
        <v>88761</v>
      </c>
      <c r="J3063">
        <v>88661</v>
      </c>
      <c r="K3063">
        <v>88728</v>
      </c>
      <c r="L3063">
        <v>88570</v>
      </c>
      <c r="M3063">
        <v>88359</v>
      </c>
      <c r="N3063">
        <v>88587</v>
      </c>
      <c r="O3063">
        <v>88434</v>
      </c>
      <c r="P3063" s="2">
        <v>88068</v>
      </c>
      <c r="Q3063" s="10" t="s">
        <v>3292</v>
      </c>
    </row>
    <row r="3064" spans="1:20" x14ac:dyDescent="0.2">
      <c r="A3064" t="s">
        <v>7531</v>
      </c>
      <c r="B3064">
        <v>55029</v>
      </c>
      <c r="C3064">
        <v>50</v>
      </c>
      <c r="D3064" t="str">
        <f t="shared" si="154"/>
        <v>05000US55029</v>
      </c>
      <c r="E3064" t="s">
        <v>3085</v>
      </c>
      <c r="F3064" t="str">
        <f t="shared" si="155"/>
        <v>Door</v>
      </c>
      <c r="G3064" t="str">
        <f t="shared" si="156"/>
        <v>Wisconsin</v>
      </c>
      <c r="H3064">
        <v>27785</v>
      </c>
      <c r="I3064">
        <v>27785</v>
      </c>
      <c r="J3064">
        <v>27714</v>
      </c>
      <c r="K3064">
        <v>27878</v>
      </c>
      <c r="L3064">
        <v>27690</v>
      </c>
      <c r="M3064">
        <v>27822</v>
      </c>
      <c r="N3064">
        <v>27705</v>
      </c>
      <c r="O3064">
        <v>27540</v>
      </c>
      <c r="P3064" s="2">
        <v>27587</v>
      </c>
      <c r="Q3064" s="10" t="s">
        <v>3272</v>
      </c>
    </row>
    <row r="3065" spans="1:20" x14ac:dyDescent="0.2">
      <c r="A3065" t="s">
        <v>7532</v>
      </c>
      <c r="B3065">
        <v>55031</v>
      </c>
      <c r="C3065">
        <v>50</v>
      </c>
      <c r="D3065" t="str">
        <f t="shared" si="154"/>
        <v>05000US55031</v>
      </c>
      <c r="E3065" t="s">
        <v>3086</v>
      </c>
      <c r="F3065" t="str">
        <f t="shared" si="155"/>
        <v>Douglas</v>
      </c>
      <c r="G3065" t="str">
        <f t="shared" si="156"/>
        <v>Wisconsin</v>
      </c>
      <c r="H3065">
        <v>44159</v>
      </c>
      <c r="I3065">
        <v>44159</v>
      </c>
      <c r="J3065">
        <v>44166</v>
      </c>
      <c r="K3065">
        <v>43975</v>
      </c>
      <c r="L3065">
        <v>43800</v>
      </c>
      <c r="M3065">
        <v>43818</v>
      </c>
      <c r="N3065">
        <v>43775</v>
      </c>
      <c r="O3065">
        <v>43623</v>
      </c>
      <c r="P3065" s="2">
        <v>43509</v>
      </c>
      <c r="Q3065" s="10" t="s">
        <v>3272</v>
      </c>
    </row>
    <row r="3066" spans="1:20" x14ac:dyDescent="0.2">
      <c r="A3066" t="s">
        <v>7533</v>
      </c>
      <c r="B3066">
        <v>55033</v>
      </c>
      <c r="C3066">
        <v>50</v>
      </c>
      <c r="D3066" t="str">
        <f t="shared" si="154"/>
        <v>05000US55033</v>
      </c>
      <c r="E3066" t="s">
        <v>3087</v>
      </c>
      <c r="F3066" t="str">
        <f t="shared" si="155"/>
        <v>Dunn</v>
      </c>
      <c r="G3066" t="str">
        <f t="shared" si="156"/>
        <v>Wisconsin</v>
      </c>
      <c r="H3066">
        <v>43857</v>
      </c>
      <c r="I3066">
        <v>43857</v>
      </c>
      <c r="J3066">
        <v>43883</v>
      </c>
      <c r="K3066">
        <v>43882</v>
      </c>
      <c r="L3066">
        <v>43939</v>
      </c>
      <c r="M3066">
        <v>44221</v>
      </c>
      <c r="N3066">
        <v>44325</v>
      </c>
      <c r="O3066">
        <v>44552</v>
      </c>
      <c r="P3066" s="2">
        <v>44704</v>
      </c>
      <c r="Q3066" s="10" t="s">
        <v>3272</v>
      </c>
    </row>
    <row r="3067" spans="1:20" x14ac:dyDescent="0.2">
      <c r="A3067" t="s">
        <v>7534</v>
      </c>
      <c r="B3067">
        <v>55035</v>
      </c>
      <c r="C3067">
        <v>50</v>
      </c>
      <c r="D3067" t="str">
        <f t="shared" si="154"/>
        <v>05000US55035</v>
      </c>
      <c r="E3067" t="s">
        <v>3088</v>
      </c>
      <c r="F3067" t="str">
        <f t="shared" si="155"/>
        <v>Eau Claire</v>
      </c>
      <c r="G3067" t="str">
        <f t="shared" si="156"/>
        <v>Wisconsin</v>
      </c>
      <c r="H3067">
        <v>98736</v>
      </c>
      <c r="I3067">
        <v>98885</v>
      </c>
      <c r="J3067">
        <v>99038</v>
      </c>
      <c r="K3067">
        <v>99933</v>
      </c>
      <c r="L3067">
        <v>100905</v>
      </c>
      <c r="M3067">
        <v>101819</v>
      </c>
      <c r="N3067">
        <v>101725</v>
      </c>
      <c r="O3067">
        <v>102119</v>
      </c>
      <c r="P3067" s="2">
        <v>102965</v>
      </c>
      <c r="Q3067" s="10" t="s">
        <v>3292</v>
      </c>
    </row>
    <row r="3068" spans="1:20" x14ac:dyDescent="0.2">
      <c r="A3068" t="s">
        <v>7535</v>
      </c>
      <c r="B3068">
        <v>55037</v>
      </c>
      <c r="C3068">
        <v>50</v>
      </c>
      <c r="D3068" t="str">
        <f t="shared" si="154"/>
        <v>05000US55037</v>
      </c>
      <c r="E3068" t="s">
        <v>3089</v>
      </c>
      <c r="F3068" t="str">
        <f t="shared" si="155"/>
        <v>Florence</v>
      </c>
      <c r="G3068" t="str">
        <f t="shared" si="156"/>
        <v>Wisconsin</v>
      </c>
      <c r="H3068">
        <v>4423</v>
      </c>
      <c r="I3068">
        <v>4423</v>
      </c>
      <c r="J3068">
        <v>4399</v>
      </c>
      <c r="K3068">
        <v>4497</v>
      </c>
      <c r="L3068">
        <v>4475</v>
      </c>
      <c r="M3068">
        <v>4509</v>
      </c>
      <c r="N3068">
        <v>4473</v>
      </c>
      <c r="O3068">
        <v>4467</v>
      </c>
      <c r="P3068" s="2">
        <v>4456</v>
      </c>
      <c r="Q3068" s="10" t="s">
        <v>3272</v>
      </c>
    </row>
    <row r="3069" spans="1:20" x14ac:dyDescent="0.2">
      <c r="A3069" t="s">
        <v>7536</v>
      </c>
      <c r="B3069">
        <v>55039</v>
      </c>
      <c r="C3069">
        <v>50</v>
      </c>
      <c r="D3069" t="str">
        <f t="shared" si="154"/>
        <v>05000US55039</v>
      </c>
      <c r="E3069" t="s">
        <v>3090</v>
      </c>
      <c r="F3069" t="str">
        <f t="shared" si="155"/>
        <v>Fond du Lac</v>
      </c>
      <c r="G3069" t="str">
        <f t="shared" si="156"/>
        <v>Wisconsin</v>
      </c>
      <c r="H3069">
        <v>101633</v>
      </c>
      <c r="I3069">
        <v>101630</v>
      </c>
      <c r="J3069">
        <v>101709</v>
      </c>
      <c r="K3069">
        <v>101902</v>
      </c>
      <c r="L3069">
        <v>101865</v>
      </c>
      <c r="M3069">
        <v>101868</v>
      </c>
      <c r="N3069">
        <v>102018</v>
      </c>
      <c r="O3069">
        <v>101943</v>
      </c>
      <c r="P3069" s="2">
        <v>102144</v>
      </c>
      <c r="Q3069" s="10" t="s">
        <v>3292</v>
      </c>
    </row>
    <row r="3070" spans="1:20" x14ac:dyDescent="0.2">
      <c r="A3070" t="s">
        <v>7537</v>
      </c>
      <c r="B3070">
        <v>55041</v>
      </c>
      <c r="C3070">
        <v>50</v>
      </c>
      <c r="D3070" t="str">
        <f t="shared" si="154"/>
        <v>05000US55041</v>
      </c>
      <c r="E3070" t="s">
        <v>3091</v>
      </c>
      <c r="F3070" t="str">
        <f t="shared" si="155"/>
        <v>Forest</v>
      </c>
      <c r="G3070" t="str">
        <f t="shared" si="156"/>
        <v>Wisconsin</v>
      </c>
      <c r="H3070">
        <v>9304</v>
      </c>
      <c r="I3070">
        <v>9304</v>
      </c>
      <c r="J3070">
        <v>9290</v>
      </c>
      <c r="K3070">
        <v>9260</v>
      </c>
      <c r="L3070">
        <v>9181</v>
      </c>
      <c r="M3070">
        <v>9120</v>
      </c>
      <c r="N3070">
        <v>9132</v>
      </c>
      <c r="O3070">
        <v>9043</v>
      </c>
      <c r="P3070" s="2">
        <v>9064</v>
      </c>
      <c r="Q3070" s="10" t="s">
        <v>3272</v>
      </c>
      <c r="S3070" s="3"/>
      <c r="T3070" s="2"/>
    </row>
    <row r="3071" spans="1:20" x14ac:dyDescent="0.2">
      <c r="A3071" t="s">
        <v>7538</v>
      </c>
      <c r="B3071">
        <v>55043</v>
      </c>
      <c r="C3071">
        <v>50</v>
      </c>
      <c r="D3071" t="str">
        <f t="shared" si="154"/>
        <v>05000US55043</v>
      </c>
      <c r="E3071" t="s">
        <v>3092</v>
      </c>
      <c r="F3071" t="str">
        <f t="shared" si="155"/>
        <v>Grant</v>
      </c>
      <c r="G3071" t="str">
        <f t="shared" si="156"/>
        <v>Wisconsin</v>
      </c>
      <c r="H3071">
        <v>51208</v>
      </c>
      <c r="I3071">
        <v>51208</v>
      </c>
      <c r="J3071">
        <v>51204</v>
      </c>
      <c r="K3071">
        <v>51244</v>
      </c>
      <c r="L3071">
        <v>51018</v>
      </c>
      <c r="M3071">
        <v>51219</v>
      </c>
      <c r="N3071">
        <v>51861</v>
      </c>
      <c r="O3071">
        <v>52303</v>
      </c>
      <c r="P3071" s="2">
        <v>52214</v>
      </c>
      <c r="Q3071" s="10" t="s">
        <v>3292</v>
      </c>
    </row>
    <row r="3072" spans="1:20" x14ac:dyDescent="0.2">
      <c r="A3072" t="s">
        <v>7539</v>
      </c>
      <c r="B3072">
        <v>55045</v>
      </c>
      <c r="C3072">
        <v>50</v>
      </c>
      <c r="D3072" t="str">
        <f t="shared" si="154"/>
        <v>05000US55045</v>
      </c>
      <c r="E3072" t="s">
        <v>3093</v>
      </c>
      <c r="F3072" t="str">
        <f t="shared" si="155"/>
        <v>Green</v>
      </c>
      <c r="G3072" t="str">
        <f t="shared" si="156"/>
        <v>Wisconsin</v>
      </c>
      <c r="H3072">
        <v>36842</v>
      </c>
      <c r="I3072">
        <v>36842</v>
      </c>
      <c r="J3072">
        <v>36847</v>
      </c>
      <c r="K3072">
        <v>36980</v>
      </c>
      <c r="L3072">
        <v>36896</v>
      </c>
      <c r="M3072">
        <v>37099</v>
      </c>
      <c r="N3072">
        <v>37028</v>
      </c>
      <c r="O3072">
        <v>37153</v>
      </c>
      <c r="P3072" s="2">
        <v>37075</v>
      </c>
      <c r="Q3072" s="10" t="s">
        <v>3292</v>
      </c>
      <c r="S3072" s="3"/>
      <c r="T3072" s="2"/>
    </row>
    <row r="3073" spans="1:20" x14ac:dyDescent="0.2">
      <c r="A3073" t="s">
        <v>7540</v>
      </c>
      <c r="B3073">
        <v>55047</v>
      </c>
      <c r="C3073">
        <v>50</v>
      </c>
      <c r="D3073" t="str">
        <f t="shared" si="154"/>
        <v>05000US55047</v>
      </c>
      <c r="E3073" t="s">
        <v>3094</v>
      </c>
      <c r="F3073" t="str">
        <f t="shared" si="155"/>
        <v>Green Lake</v>
      </c>
      <c r="G3073" t="str">
        <f t="shared" si="156"/>
        <v>Wisconsin</v>
      </c>
      <c r="H3073">
        <v>19051</v>
      </c>
      <c r="I3073">
        <v>19051</v>
      </c>
      <c r="J3073">
        <v>19037</v>
      </c>
      <c r="K3073">
        <v>19099</v>
      </c>
      <c r="L3073">
        <v>19069</v>
      </c>
      <c r="M3073">
        <v>18961</v>
      </c>
      <c r="N3073">
        <v>18829</v>
      </c>
      <c r="O3073">
        <v>18829</v>
      </c>
      <c r="P3073" s="2">
        <v>18719</v>
      </c>
      <c r="Q3073" s="10" t="s">
        <v>3292</v>
      </c>
      <c r="S3073" s="3"/>
      <c r="T3073" s="2"/>
    </row>
    <row r="3074" spans="1:20" x14ac:dyDescent="0.2">
      <c r="A3074" t="s">
        <v>7541</v>
      </c>
      <c r="B3074">
        <v>55049</v>
      </c>
      <c r="C3074">
        <v>50</v>
      </c>
      <c r="D3074" t="str">
        <f t="shared" si="154"/>
        <v>05000US55049</v>
      </c>
      <c r="E3074" t="s">
        <v>3095</v>
      </c>
      <c r="F3074" t="str">
        <f t="shared" si="155"/>
        <v>Iowa</v>
      </c>
      <c r="G3074" t="str">
        <f t="shared" si="156"/>
        <v>Wisconsin</v>
      </c>
      <c r="H3074">
        <v>23687</v>
      </c>
      <c r="I3074">
        <v>23687</v>
      </c>
      <c r="J3074">
        <v>23655</v>
      </c>
      <c r="K3074">
        <v>23766</v>
      </c>
      <c r="L3074">
        <v>23746</v>
      </c>
      <c r="M3074">
        <v>23728</v>
      </c>
      <c r="N3074">
        <v>23796</v>
      </c>
      <c r="O3074">
        <v>23829</v>
      </c>
      <c r="P3074" s="2">
        <v>23654</v>
      </c>
      <c r="Q3074" s="10" t="s">
        <v>3292</v>
      </c>
    </row>
    <row r="3075" spans="1:20" x14ac:dyDescent="0.2">
      <c r="A3075" t="s">
        <v>7542</v>
      </c>
      <c r="B3075">
        <v>55051</v>
      </c>
      <c r="C3075">
        <v>50</v>
      </c>
      <c r="D3075" t="str">
        <f t="shared" ref="D3075:D3138" si="157">_xlfn.CONCAT("05000US",TEXT(B3075,"00000"))</f>
        <v>05000US55051</v>
      </c>
      <c r="E3075" t="s">
        <v>3096</v>
      </c>
      <c r="F3075" t="str">
        <f t="shared" si="155"/>
        <v>Iron</v>
      </c>
      <c r="G3075" t="str">
        <f t="shared" si="156"/>
        <v>Wisconsin</v>
      </c>
      <c r="H3075">
        <v>5916</v>
      </c>
      <c r="I3075">
        <v>5916</v>
      </c>
      <c r="J3075">
        <v>5895</v>
      </c>
      <c r="K3075">
        <v>6000</v>
      </c>
      <c r="L3075">
        <v>5940</v>
      </c>
      <c r="M3075">
        <v>5883</v>
      </c>
      <c r="N3075">
        <v>5916</v>
      </c>
      <c r="O3075">
        <v>5786</v>
      </c>
      <c r="P3075" s="2">
        <v>5726</v>
      </c>
      <c r="Q3075" s="10" t="s">
        <v>3272</v>
      </c>
    </row>
    <row r="3076" spans="1:20" x14ac:dyDescent="0.2">
      <c r="A3076" t="s">
        <v>7543</v>
      </c>
      <c r="B3076">
        <v>55053</v>
      </c>
      <c r="C3076">
        <v>50</v>
      </c>
      <c r="D3076" t="str">
        <f t="shared" si="157"/>
        <v>05000US55053</v>
      </c>
      <c r="E3076" t="s">
        <v>3097</v>
      </c>
      <c r="F3076" t="str">
        <f t="shared" ref="F3076:F3139" si="158">MID(MID(E3076,1,FIND(",",E3076)-1),1,FIND(" County",MID(E3076,1,FIND(",",E3076)-1))-1)</f>
        <v>Jackson</v>
      </c>
      <c r="G3076" t="str">
        <f t="shared" ref="G3076:G3139" si="159">MID(E3076,FIND(",",E3076)+2,9999)</f>
        <v>Wisconsin</v>
      </c>
      <c r="H3076">
        <v>20449</v>
      </c>
      <c r="I3076">
        <v>20441</v>
      </c>
      <c r="J3076">
        <v>20450</v>
      </c>
      <c r="K3076">
        <v>20523</v>
      </c>
      <c r="L3076">
        <v>20472</v>
      </c>
      <c r="M3076">
        <v>20574</v>
      </c>
      <c r="N3076">
        <v>20631</v>
      </c>
      <c r="O3076">
        <v>20589</v>
      </c>
      <c r="P3076" s="2">
        <v>20562</v>
      </c>
      <c r="Q3076" s="10" t="s">
        <v>3292</v>
      </c>
    </row>
    <row r="3077" spans="1:20" x14ac:dyDescent="0.2">
      <c r="A3077" t="s">
        <v>7544</v>
      </c>
      <c r="B3077">
        <v>55055</v>
      </c>
      <c r="C3077">
        <v>50</v>
      </c>
      <c r="D3077" t="str">
        <f t="shared" si="157"/>
        <v>05000US55055</v>
      </c>
      <c r="E3077" t="s">
        <v>3098</v>
      </c>
      <c r="F3077" t="str">
        <f t="shared" si="158"/>
        <v>Jefferson</v>
      </c>
      <c r="G3077" t="str">
        <f t="shared" si="159"/>
        <v>Wisconsin</v>
      </c>
      <c r="H3077">
        <v>83686</v>
      </c>
      <c r="I3077">
        <v>83681</v>
      </c>
      <c r="J3077">
        <v>83682</v>
      </c>
      <c r="K3077">
        <v>83882</v>
      </c>
      <c r="L3077">
        <v>84400</v>
      </c>
      <c r="M3077">
        <v>84576</v>
      </c>
      <c r="N3077">
        <v>84450</v>
      </c>
      <c r="O3077">
        <v>84640</v>
      </c>
      <c r="P3077" s="2">
        <v>84625</v>
      </c>
      <c r="Q3077" s="10" t="s">
        <v>3292</v>
      </c>
    </row>
    <row r="3078" spans="1:20" x14ac:dyDescent="0.2">
      <c r="A3078" t="s">
        <v>7545</v>
      </c>
      <c r="B3078">
        <v>55057</v>
      </c>
      <c r="C3078">
        <v>50</v>
      </c>
      <c r="D3078" t="str">
        <f t="shared" si="157"/>
        <v>05000US55057</v>
      </c>
      <c r="E3078" t="s">
        <v>3099</v>
      </c>
      <c r="F3078" t="str">
        <f t="shared" si="158"/>
        <v>Juneau</v>
      </c>
      <c r="G3078" t="str">
        <f t="shared" si="159"/>
        <v>Wisconsin</v>
      </c>
      <c r="H3078">
        <v>26664</v>
      </c>
      <c r="I3078">
        <v>26664</v>
      </c>
      <c r="J3078">
        <v>26663</v>
      </c>
      <c r="K3078">
        <v>26675</v>
      </c>
      <c r="L3078">
        <v>26725</v>
      </c>
      <c r="M3078">
        <v>26516</v>
      </c>
      <c r="N3078">
        <v>26275</v>
      </c>
      <c r="O3078">
        <v>26204</v>
      </c>
      <c r="P3078" s="2">
        <v>26274</v>
      </c>
      <c r="Q3078" s="10" t="s">
        <v>3292</v>
      </c>
    </row>
    <row r="3079" spans="1:20" x14ac:dyDescent="0.2">
      <c r="A3079" t="s">
        <v>7546</v>
      </c>
      <c r="B3079">
        <v>55059</v>
      </c>
      <c r="C3079">
        <v>50</v>
      </c>
      <c r="D3079" t="str">
        <f t="shared" si="157"/>
        <v>05000US55059</v>
      </c>
      <c r="E3079" t="s">
        <v>3100</v>
      </c>
      <c r="F3079" t="str">
        <f t="shared" si="158"/>
        <v>Kenosha</v>
      </c>
      <c r="G3079" t="str">
        <f t="shared" si="159"/>
        <v>Wisconsin</v>
      </c>
      <c r="H3079">
        <v>166426</v>
      </c>
      <c r="I3079">
        <v>166426</v>
      </c>
      <c r="J3079">
        <v>166624</v>
      </c>
      <c r="K3079">
        <v>166923</v>
      </c>
      <c r="L3079">
        <v>167434</v>
      </c>
      <c r="M3079">
        <v>167572</v>
      </c>
      <c r="N3079">
        <v>168122</v>
      </c>
      <c r="O3079">
        <v>168168</v>
      </c>
      <c r="P3079" s="2">
        <v>168183</v>
      </c>
      <c r="Q3079" s="10" t="s">
        <v>3271</v>
      </c>
    </row>
    <row r="3080" spans="1:20" x14ac:dyDescent="0.2">
      <c r="A3080" t="s">
        <v>7547</v>
      </c>
      <c r="B3080">
        <v>55061</v>
      </c>
      <c r="C3080">
        <v>50</v>
      </c>
      <c r="D3080" t="str">
        <f t="shared" si="157"/>
        <v>05000US55061</v>
      </c>
      <c r="E3080" t="s">
        <v>3101</v>
      </c>
      <c r="F3080" t="str">
        <f t="shared" si="158"/>
        <v>Kewaunee</v>
      </c>
      <c r="G3080" t="str">
        <f t="shared" si="159"/>
        <v>Wisconsin</v>
      </c>
      <c r="H3080">
        <v>20574</v>
      </c>
      <c r="I3080">
        <v>20574</v>
      </c>
      <c r="J3080">
        <v>20551</v>
      </c>
      <c r="K3080">
        <v>20607</v>
      </c>
      <c r="L3080">
        <v>20603</v>
      </c>
      <c r="M3080">
        <v>20458</v>
      </c>
      <c r="N3080">
        <v>20446</v>
      </c>
      <c r="O3080">
        <v>20381</v>
      </c>
      <c r="P3080" s="2">
        <v>20405</v>
      </c>
      <c r="Q3080" s="10" t="s">
        <v>3272</v>
      </c>
    </row>
    <row r="3081" spans="1:20" x14ac:dyDescent="0.2">
      <c r="A3081" t="s">
        <v>7548</v>
      </c>
      <c r="B3081">
        <v>55063</v>
      </c>
      <c r="C3081">
        <v>50</v>
      </c>
      <c r="D3081" t="str">
        <f t="shared" si="157"/>
        <v>05000US55063</v>
      </c>
      <c r="E3081" t="s">
        <v>3102</v>
      </c>
      <c r="F3081" t="str">
        <f t="shared" si="158"/>
        <v>La Crosse</v>
      </c>
      <c r="G3081" t="str">
        <f t="shared" si="159"/>
        <v>Wisconsin</v>
      </c>
      <c r="H3081">
        <v>114638</v>
      </c>
      <c r="I3081">
        <v>114638</v>
      </c>
      <c r="J3081">
        <v>114884</v>
      </c>
      <c r="K3081">
        <v>115259</v>
      </c>
      <c r="L3081">
        <v>116704</v>
      </c>
      <c r="M3081">
        <v>117073</v>
      </c>
      <c r="N3081">
        <v>117731</v>
      </c>
      <c r="O3081">
        <v>118060</v>
      </c>
      <c r="P3081" s="2">
        <v>118122</v>
      </c>
      <c r="Q3081" s="10" t="s">
        <v>3292</v>
      </c>
    </row>
    <row r="3082" spans="1:20" x14ac:dyDescent="0.2">
      <c r="A3082" t="s">
        <v>7549</v>
      </c>
      <c r="B3082">
        <v>55065</v>
      </c>
      <c r="C3082">
        <v>50</v>
      </c>
      <c r="D3082" t="str">
        <f t="shared" si="157"/>
        <v>05000US55065</v>
      </c>
      <c r="E3082" t="s">
        <v>3103</v>
      </c>
      <c r="F3082" t="str">
        <f t="shared" si="158"/>
        <v>Lafayette</v>
      </c>
      <c r="G3082" t="str">
        <f t="shared" si="159"/>
        <v>Wisconsin</v>
      </c>
      <c r="H3082">
        <v>16836</v>
      </c>
      <c r="I3082">
        <v>16836</v>
      </c>
      <c r="J3082">
        <v>16782</v>
      </c>
      <c r="K3082">
        <v>16947</v>
      </c>
      <c r="L3082">
        <v>16855</v>
      </c>
      <c r="M3082">
        <v>16735</v>
      </c>
      <c r="N3082">
        <v>16812</v>
      </c>
      <c r="O3082">
        <v>16812</v>
      </c>
      <c r="P3082" s="2">
        <v>16753</v>
      </c>
      <c r="Q3082" s="10" t="s">
        <v>3292</v>
      </c>
      <c r="S3082" s="2"/>
    </row>
    <row r="3083" spans="1:20" x14ac:dyDescent="0.2">
      <c r="A3083" t="s">
        <v>7550</v>
      </c>
      <c r="B3083">
        <v>55067</v>
      </c>
      <c r="C3083">
        <v>50</v>
      </c>
      <c r="D3083" t="str">
        <f t="shared" si="157"/>
        <v>05000US55067</v>
      </c>
      <c r="E3083" t="s">
        <v>3104</v>
      </c>
      <c r="F3083" t="str">
        <f t="shared" si="158"/>
        <v>Langlade</v>
      </c>
      <c r="G3083" t="str">
        <f t="shared" si="159"/>
        <v>Wisconsin</v>
      </c>
      <c r="H3083">
        <v>19977</v>
      </c>
      <c r="I3083">
        <v>19977</v>
      </c>
      <c r="J3083">
        <v>19941</v>
      </c>
      <c r="K3083">
        <v>19892</v>
      </c>
      <c r="L3083">
        <v>19740</v>
      </c>
      <c r="M3083">
        <v>19550</v>
      </c>
      <c r="N3083">
        <v>19372</v>
      </c>
      <c r="O3083">
        <v>19189</v>
      </c>
      <c r="P3083" s="2">
        <v>19221</v>
      </c>
      <c r="Q3083" s="10" t="s">
        <v>3272</v>
      </c>
      <c r="S3083" s="2"/>
    </row>
    <row r="3084" spans="1:20" x14ac:dyDescent="0.2">
      <c r="A3084" t="s">
        <v>7551</v>
      </c>
      <c r="B3084">
        <v>55069</v>
      </c>
      <c r="C3084">
        <v>50</v>
      </c>
      <c r="D3084" t="str">
        <f t="shared" si="157"/>
        <v>05000US55069</v>
      </c>
      <c r="E3084" t="s">
        <v>3105</v>
      </c>
      <c r="F3084" t="str">
        <f t="shared" si="158"/>
        <v>Lincoln</v>
      </c>
      <c r="G3084" t="str">
        <f t="shared" si="159"/>
        <v>Wisconsin</v>
      </c>
      <c r="H3084">
        <v>28743</v>
      </c>
      <c r="I3084">
        <v>28743</v>
      </c>
      <c r="J3084">
        <v>28763</v>
      </c>
      <c r="K3084">
        <v>28456</v>
      </c>
      <c r="L3084">
        <v>28481</v>
      </c>
      <c r="M3084">
        <v>28353</v>
      </c>
      <c r="N3084">
        <v>28152</v>
      </c>
      <c r="O3084">
        <v>27966</v>
      </c>
      <c r="P3084" s="2">
        <v>27902</v>
      </c>
      <c r="Q3084" s="10" t="s">
        <v>3272</v>
      </c>
      <c r="S3084" s="2"/>
    </row>
    <row r="3085" spans="1:20" x14ac:dyDescent="0.2">
      <c r="A3085" t="s">
        <v>7552</v>
      </c>
      <c r="B3085">
        <v>55071</v>
      </c>
      <c r="C3085">
        <v>50</v>
      </c>
      <c r="D3085" t="str">
        <f t="shared" si="157"/>
        <v>05000US55071</v>
      </c>
      <c r="E3085" t="s">
        <v>3106</v>
      </c>
      <c r="F3085" t="str">
        <f t="shared" si="158"/>
        <v>Manitowoc</v>
      </c>
      <c r="G3085" t="str">
        <f t="shared" si="159"/>
        <v>Wisconsin</v>
      </c>
      <c r="H3085">
        <v>81442</v>
      </c>
      <c r="I3085">
        <v>81442</v>
      </c>
      <c r="J3085">
        <v>81298</v>
      </c>
      <c r="K3085">
        <v>81171</v>
      </c>
      <c r="L3085">
        <v>80862</v>
      </c>
      <c r="M3085">
        <v>80632</v>
      </c>
      <c r="N3085">
        <v>80145</v>
      </c>
      <c r="O3085">
        <v>79717</v>
      </c>
      <c r="P3085" s="2">
        <v>79536</v>
      </c>
      <c r="Q3085" s="10" t="s">
        <v>3292</v>
      </c>
      <c r="S3085" s="2"/>
    </row>
    <row r="3086" spans="1:20" x14ac:dyDescent="0.2">
      <c r="A3086" t="s">
        <v>7553</v>
      </c>
      <c r="B3086">
        <v>55073</v>
      </c>
      <c r="C3086">
        <v>50</v>
      </c>
      <c r="D3086" t="str">
        <f t="shared" si="157"/>
        <v>05000US55073</v>
      </c>
      <c r="E3086" t="s">
        <v>3107</v>
      </c>
      <c r="F3086" t="str">
        <f t="shared" si="158"/>
        <v>Marathon</v>
      </c>
      <c r="G3086" t="str">
        <f t="shared" si="159"/>
        <v>Wisconsin</v>
      </c>
      <c r="H3086">
        <v>134063</v>
      </c>
      <c r="I3086">
        <v>134063</v>
      </c>
      <c r="J3086">
        <v>134066</v>
      </c>
      <c r="K3086">
        <v>134509</v>
      </c>
      <c r="L3086">
        <v>134621</v>
      </c>
      <c r="M3086">
        <v>135242</v>
      </c>
      <c r="N3086">
        <v>135589</v>
      </c>
      <c r="O3086">
        <v>135782</v>
      </c>
      <c r="P3086" s="2">
        <v>135603</v>
      </c>
      <c r="Q3086" s="10" t="s">
        <v>3272</v>
      </c>
      <c r="S3086" s="2"/>
    </row>
    <row r="3087" spans="1:20" x14ac:dyDescent="0.2">
      <c r="A3087" t="s">
        <v>7554</v>
      </c>
      <c r="B3087">
        <v>55075</v>
      </c>
      <c r="C3087">
        <v>50</v>
      </c>
      <c r="D3087" t="str">
        <f t="shared" si="157"/>
        <v>05000US55075</v>
      </c>
      <c r="E3087" t="s">
        <v>3108</v>
      </c>
      <c r="F3087" t="str">
        <f t="shared" si="158"/>
        <v>Marinette</v>
      </c>
      <c r="G3087" t="str">
        <f t="shared" si="159"/>
        <v>Wisconsin</v>
      </c>
      <c r="H3087">
        <v>41749</v>
      </c>
      <c r="I3087">
        <v>41749</v>
      </c>
      <c r="J3087">
        <v>41684</v>
      </c>
      <c r="K3087">
        <v>41425</v>
      </c>
      <c r="L3087">
        <v>41455</v>
      </c>
      <c r="M3087">
        <v>41439</v>
      </c>
      <c r="N3087">
        <v>41209</v>
      </c>
      <c r="O3087">
        <v>40854</v>
      </c>
      <c r="P3087" s="2">
        <v>40491</v>
      </c>
      <c r="Q3087" s="10" t="s">
        <v>3272</v>
      </c>
    </row>
    <row r="3088" spans="1:20" x14ac:dyDescent="0.2">
      <c r="A3088" t="s">
        <v>7555</v>
      </c>
      <c r="B3088">
        <v>55077</v>
      </c>
      <c r="C3088">
        <v>50</v>
      </c>
      <c r="D3088" t="str">
        <f t="shared" si="157"/>
        <v>05000US55077</v>
      </c>
      <c r="E3088" t="s">
        <v>3109</v>
      </c>
      <c r="F3088" t="str">
        <f t="shared" si="158"/>
        <v>Marquette</v>
      </c>
      <c r="G3088" t="str">
        <f t="shared" si="159"/>
        <v>Wisconsin</v>
      </c>
      <c r="H3088">
        <v>15404</v>
      </c>
      <c r="I3088">
        <v>15404</v>
      </c>
      <c r="J3088">
        <v>15388</v>
      </c>
      <c r="K3088">
        <v>15345</v>
      </c>
      <c r="L3088">
        <v>15180</v>
      </c>
      <c r="M3088">
        <v>15103</v>
      </c>
      <c r="N3088">
        <v>15002</v>
      </c>
      <c r="O3088">
        <v>15056</v>
      </c>
      <c r="P3088" s="2">
        <v>15067</v>
      </c>
      <c r="Q3088" s="10" t="s">
        <v>3292</v>
      </c>
    </row>
    <row r="3089" spans="1:17" x14ac:dyDescent="0.2">
      <c r="A3089" t="s">
        <v>7556</v>
      </c>
      <c r="B3089">
        <v>55078</v>
      </c>
      <c r="C3089">
        <v>50</v>
      </c>
      <c r="D3089" t="str">
        <f t="shared" si="157"/>
        <v>05000US55078</v>
      </c>
      <c r="E3089" t="s">
        <v>3110</v>
      </c>
      <c r="F3089" t="str">
        <f t="shared" si="158"/>
        <v>Menominee</v>
      </c>
      <c r="G3089" t="str">
        <f t="shared" si="159"/>
        <v>Wisconsin</v>
      </c>
      <c r="H3089">
        <v>4232</v>
      </c>
      <c r="I3089">
        <v>4232</v>
      </c>
      <c r="J3089">
        <v>4265</v>
      </c>
      <c r="K3089">
        <v>4379</v>
      </c>
      <c r="L3089">
        <v>4369</v>
      </c>
      <c r="M3089">
        <v>4363</v>
      </c>
      <c r="N3089">
        <v>4494</v>
      </c>
      <c r="O3089">
        <v>4514</v>
      </c>
      <c r="P3089" s="2">
        <v>4533</v>
      </c>
      <c r="Q3089" s="10" t="s">
        <v>3272</v>
      </c>
    </row>
    <row r="3090" spans="1:17" x14ac:dyDescent="0.2">
      <c r="A3090" t="s">
        <v>7557</v>
      </c>
      <c r="B3090">
        <v>55079</v>
      </c>
      <c r="C3090">
        <v>50</v>
      </c>
      <c r="D3090" t="str">
        <f t="shared" si="157"/>
        <v>05000US55079</v>
      </c>
      <c r="E3090" t="s">
        <v>3111</v>
      </c>
      <c r="F3090" t="str">
        <f t="shared" si="158"/>
        <v>Milwaukee</v>
      </c>
      <c r="G3090" t="str">
        <f t="shared" si="159"/>
        <v>Wisconsin</v>
      </c>
      <c r="H3090">
        <v>947735</v>
      </c>
      <c r="I3090">
        <v>947736</v>
      </c>
      <c r="J3090">
        <v>948351</v>
      </c>
      <c r="K3090">
        <v>951535</v>
      </c>
      <c r="L3090">
        <v>954867</v>
      </c>
      <c r="M3090">
        <v>956717</v>
      </c>
      <c r="N3090">
        <v>957185</v>
      </c>
      <c r="O3090">
        <v>956314</v>
      </c>
      <c r="P3090" s="2">
        <v>951448</v>
      </c>
      <c r="Q3090" s="10" t="s">
        <v>3271</v>
      </c>
    </row>
    <row r="3091" spans="1:17" x14ac:dyDescent="0.2">
      <c r="A3091" t="s">
        <v>7558</v>
      </c>
      <c r="B3091">
        <v>55081</v>
      </c>
      <c r="C3091">
        <v>50</v>
      </c>
      <c r="D3091" t="str">
        <f t="shared" si="157"/>
        <v>05000US55081</v>
      </c>
      <c r="E3091" t="s">
        <v>3112</v>
      </c>
      <c r="F3091" t="str">
        <f t="shared" si="158"/>
        <v>Monroe</v>
      </c>
      <c r="G3091" t="str">
        <f t="shared" si="159"/>
        <v>Wisconsin</v>
      </c>
      <c r="H3091">
        <v>44673</v>
      </c>
      <c r="I3091">
        <v>44675</v>
      </c>
      <c r="J3091">
        <v>44776</v>
      </c>
      <c r="K3091">
        <v>45143</v>
      </c>
      <c r="L3091">
        <v>45114</v>
      </c>
      <c r="M3091">
        <v>45222</v>
      </c>
      <c r="N3091">
        <v>45348</v>
      </c>
      <c r="O3091">
        <v>45519</v>
      </c>
      <c r="P3091" s="2">
        <v>45623</v>
      </c>
      <c r="Q3091" s="10" t="s">
        <v>3292</v>
      </c>
    </row>
    <row r="3092" spans="1:17" x14ac:dyDescent="0.2">
      <c r="A3092" t="s">
        <v>7559</v>
      </c>
      <c r="B3092">
        <v>55083</v>
      </c>
      <c r="C3092">
        <v>50</v>
      </c>
      <c r="D3092" t="str">
        <f t="shared" si="157"/>
        <v>05000US55083</v>
      </c>
      <c r="E3092" t="s">
        <v>3113</v>
      </c>
      <c r="F3092" t="str">
        <f t="shared" si="158"/>
        <v>Oconto</v>
      </c>
      <c r="G3092" t="str">
        <f t="shared" si="159"/>
        <v>Wisconsin</v>
      </c>
      <c r="H3092">
        <v>37660</v>
      </c>
      <c r="I3092">
        <v>37660</v>
      </c>
      <c r="J3092">
        <v>37675</v>
      </c>
      <c r="K3092">
        <v>37622</v>
      </c>
      <c r="L3092">
        <v>37469</v>
      </c>
      <c r="M3092">
        <v>37433</v>
      </c>
      <c r="N3092">
        <v>37532</v>
      </c>
      <c r="O3092">
        <v>37512</v>
      </c>
      <c r="P3092" s="2">
        <v>37430</v>
      </c>
      <c r="Q3092" s="10" t="s">
        <v>3272</v>
      </c>
    </row>
    <row r="3093" spans="1:17" x14ac:dyDescent="0.2">
      <c r="A3093" t="s">
        <v>7560</v>
      </c>
      <c r="B3093">
        <v>55085</v>
      </c>
      <c r="C3093">
        <v>50</v>
      </c>
      <c r="D3093" t="str">
        <f t="shared" si="157"/>
        <v>05000US55085</v>
      </c>
      <c r="E3093" t="s">
        <v>3114</v>
      </c>
      <c r="F3093" t="str">
        <f t="shared" si="158"/>
        <v>Oneida</v>
      </c>
      <c r="G3093" t="str">
        <f t="shared" si="159"/>
        <v>Wisconsin</v>
      </c>
      <c r="H3093">
        <v>35998</v>
      </c>
      <c r="I3093">
        <v>35998</v>
      </c>
      <c r="J3093">
        <v>35939</v>
      </c>
      <c r="K3093">
        <v>35846</v>
      </c>
      <c r="L3093">
        <v>35756</v>
      </c>
      <c r="M3093">
        <v>35658</v>
      </c>
      <c r="N3093">
        <v>35467</v>
      </c>
      <c r="O3093">
        <v>35540</v>
      </c>
      <c r="P3093" s="2">
        <v>35601</v>
      </c>
      <c r="Q3093" s="10" t="s">
        <v>3272</v>
      </c>
    </row>
    <row r="3094" spans="1:17" x14ac:dyDescent="0.2">
      <c r="A3094" t="s">
        <v>7561</v>
      </c>
      <c r="B3094">
        <v>55087</v>
      </c>
      <c r="C3094">
        <v>50</v>
      </c>
      <c r="D3094" t="str">
        <f t="shared" si="157"/>
        <v>05000US55087</v>
      </c>
      <c r="E3094" t="s">
        <v>3115</v>
      </c>
      <c r="F3094" t="str">
        <f t="shared" si="158"/>
        <v>Outagamie</v>
      </c>
      <c r="G3094" t="str">
        <f t="shared" si="159"/>
        <v>Wisconsin</v>
      </c>
      <c r="H3094">
        <v>176695</v>
      </c>
      <c r="I3094">
        <v>176695</v>
      </c>
      <c r="J3094">
        <v>176926</v>
      </c>
      <c r="K3094">
        <v>177791</v>
      </c>
      <c r="L3094">
        <v>178937</v>
      </c>
      <c r="M3094">
        <v>180252</v>
      </c>
      <c r="N3094">
        <v>182018</v>
      </c>
      <c r="O3094">
        <v>183264</v>
      </c>
      <c r="P3094" s="2">
        <v>184526</v>
      </c>
      <c r="Q3094" s="10" t="s">
        <v>3292</v>
      </c>
    </row>
    <row r="3095" spans="1:17" x14ac:dyDescent="0.2">
      <c r="A3095" t="s">
        <v>7562</v>
      </c>
      <c r="B3095">
        <v>55089</v>
      </c>
      <c r="C3095">
        <v>50</v>
      </c>
      <c r="D3095" t="str">
        <f t="shared" si="157"/>
        <v>05000US55089</v>
      </c>
      <c r="E3095" t="s">
        <v>3116</v>
      </c>
      <c r="F3095" t="str">
        <f t="shared" si="158"/>
        <v>Ozaukee</v>
      </c>
      <c r="G3095" t="str">
        <f t="shared" si="159"/>
        <v>Wisconsin</v>
      </c>
      <c r="H3095">
        <v>86395</v>
      </c>
      <c r="I3095">
        <v>86395</v>
      </c>
      <c r="J3095">
        <v>86372</v>
      </c>
      <c r="K3095">
        <v>86758</v>
      </c>
      <c r="L3095">
        <v>87111</v>
      </c>
      <c r="M3095">
        <v>87185</v>
      </c>
      <c r="N3095">
        <v>87608</v>
      </c>
      <c r="O3095">
        <v>87909</v>
      </c>
      <c r="P3095" s="2">
        <v>88314</v>
      </c>
      <c r="Q3095" s="10" t="s">
        <v>3271</v>
      </c>
    </row>
    <row r="3096" spans="1:17" x14ac:dyDescent="0.2">
      <c r="A3096" t="s">
        <v>7563</v>
      </c>
      <c r="B3096">
        <v>55091</v>
      </c>
      <c r="C3096">
        <v>50</v>
      </c>
      <c r="D3096" t="str">
        <f t="shared" si="157"/>
        <v>05000US55091</v>
      </c>
      <c r="E3096" t="s">
        <v>3117</v>
      </c>
      <c r="F3096" t="str">
        <f t="shared" si="158"/>
        <v>Pepin</v>
      </c>
      <c r="G3096" t="str">
        <f t="shared" si="159"/>
        <v>Wisconsin</v>
      </c>
      <c r="H3096">
        <v>7469</v>
      </c>
      <c r="I3096">
        <v>7469</v>
      </c>
      <c r="J3096">
        <v>7456</v>
      </c>
      <c r="K3096">
        <v>7428</v>
      </c>
      <c r="L3096">
        <v>7410</v>
      </c>
      <c r="M3096">
        <v>7383</v>
      </c>
      <c r="N3096">
        <v>7353</v>
      </c>
      <c r="O3096">
        <v>7293</v>
      </c>
      <c r="P3096" s="2">
        <v>7307</v>
      </c>
      <c r="Q3096" s="10" t="s">
        <v>3292</v>
      </c>
    </row>
    <row r="3097" spans="1:17" x14ac:dyDescent="0.2">
      <c r="A3097" t="s">
        <v>7564</v>
      </c>
      <c r="B3097">
        <v>55093</v>
      </c>
      <c r="C3097">
        <v>50</v>
      </c>
      <c r="D3097" t="str">
        <f t="shared" si="157"/>
        <v>05000US55093</v>
      </c>
      <c r="E3097" t="s">
        <v>3118</v>
      </c>
      <c r="F3097" t="str">
        <f t="shared" si="158"/>
        <v>Pierce</v>
      </c>
      <c r="G3097" t="str">
        <f t="shared" si="159"/>
        <v>Wisconsin</v>
      </c>
      <c r="H3097">
        <v>41019</v>
      </c>
      <c r="I3097">
        <v>41019</v>
      </c>
      <c r="J3097">
        <v>41089</v>
      </c>
      <c r="K3097">
        <v>40802</v>
      </c>
      <c r="L3097">
        <v>40661</v>
      </c>
      <c r="M3097">
        <v>40714</v>
      </c>
      <c r="N3097">
        <v>40908</v>
      </c>
      <c r="O3097">
        <v>40884</v>
      </c>
      <c r="P3097" s="2">
        <v>41238</v>
      </c>
      <c r="Q3097" s="10" t="s">
        <v>3272</v>
      </c>
    </row>
    <row r="3098" spans="1:17" x14ac:dyDescent="0.2">
      <c r="A3098" t="s">
        <v>7565</v>
      </c>
      <c r="B3098">
        <v>55095</v>
      </c>
      <c r="C3098">
        <v>50</v>
      </c>
      <c r="D3098" t="str">
        <f t="shared" si="157"/>
        <v>05000US55095</v>
      </c>
      <c r="E3098" t="s">
        <v>3119</v>
      </c>
      <c r="F3098" t="str">
        <f t="shared" si="158"/>
        <v>Polk</v>
      </c>
      <c r="G3098" t="str">
        <f t="shared" si="159"/>
        <v>Wisconsin</v>
      </c>
      <c r="H3098">
        <v>44205</v>
      </c>
      <c r="I3098">
        <v>44205</v>
      </c>
      <c r="J3098">
        <v>44173</v>
      </c>
      <c r="K3098">
        <v>43986</v>
      </c>
      <c r="L3098">
        <v>43562</v>
      </c>
      <c r="M3098">
        <v>43444</v>
      </c>
      <c r="N3098">
        <v>43493</v>
      </c>
      <c r="O3098">
        <v>43437</v>
      </c>
      <c r="P3098" s="2">
        <v>43481</v>
      </c>
      <c r="Q3098" s="10" t="s">
        <v>3272</v>
      </c>
    </row>
    <row r="3099" spans="1:17" x14ac:dyDescent="0.2">
      <c r="A3099" t="s">
        <v>7566</v>
      </c>
      <c r="B3099">
        <v>55097</v>
      </c>
      <c r="C3099">
        <v>50</v>
      </c>
      <c r="D3099" t="str">
        <f t="shared" si="157"/>
        <v>05000US55097</v>
      </c>
      <c r="E3099" t="s">
        <v>3120</v>
      </c>
      <c r="F3099" t="str">
        <f t="shared" si="158"/>
        <v>Portage</v>
      </c>
      <c r="G3099" t="str">
        <f t="shared" si="159"/>
        <v>Wisconsin</v>
      </c>
      <c r="H3099">
        <v>70019</v>
      </c>
      <c r="I3099">
        <v>70019</v>
      </c>
      <c r="J3099">
        <v>69994</v>
      </c>
      <c r="K3099">
        <v>70181</v>
      </c>
      <c r="L3099">
        <v>70532</v>
      </c>
      <c r="M3099">
        <v>70641</v>
      </c>
      <c r="N3099">
        <v>70600</v>
      </c>
      <c r="O3099">
        <v>70534</v>
      </c>
      <c r="P3099" s="2">
        <v>70447</v>
      </c>
      <c r="Q3099" s="10" t="s">
        <v>3292</v>
      </c>
    </row>
    <row r="3100" spans="1:17" x14ac:dyDescent="0.2">
      <c r="A3100" t="s">
        <v>7567</v>
      </c>
      <c r="B3100">
        <v>55099</v>
      </c>
      <c r="C3100">
        <v>50</v>
      </c>
      <c r="D3100" t="str">
        <f t="shared" si="157"/>
        <v>05000US55099</v>
      </c>
      <c r="E3100" t="s">
        <v>3121</v>
      </c>
      <c r="F3100" t="str">
        <f t="shared" si="158"/>
        <v>Price</v>
      </c>
      <c r="G3100" t="str">
        <f t="shared" si="159"/>
        <v>Wisconsin</v>
      </c>
      <c r="H3100">
        <v>14159</v>
      </c>
      <c r="I3100">
        <v>14159</v>
      </c>
      <c r="J3100">
        <v>14108</v>
      </c>
      <c r="K3100">
        <v>14021</v>
      </c>
      <c r="L3100">
        <v>13875</v>
      </c>
      <c r="M3100">
        <v>13783</v>
      </c>
      <c r="N3100">
        <v>13700</v>
      </c>
      <c r="O3100">
        <v>13659</v>
      </c>
      <c r="P3100" s="2">
        <v>13517</v>
      </c>
      <c r="Q3100" s="10" t="s">
        <v>3272</v>
      </c>
    </row>
    <row r="3101" spans="1:17" x14ac:dyDescent="0.2">
      <c r="A3101" t="s">
        <v>7568</v>
      </c>
      <c r="B3101">
        <v>55101</v>
      </c>
      <c r="C3101">
        <v>50</v>
      </c>
      <c r="D3101" t="str">
        <f t="shared" si="157"/>
        <v>05000US55101</v>
      </c>
      <c r="E3101" t="s">
        <v>3122</v>
      </c>
      <c r="F3101" t="str">
        <f t="shared" si="158"/>
        <v>Racine</v>
      </c>
      <c r="G3101" t="str">
        <f t="shared" si="159"/>
        <v>Wisconsin</v>
      </c>
      <c r="H3101">
        <v>195408</v>
      </c>
      <c r="I3101">
        <v>195428</v>
      </c>
      <c r="J3101">
        <v>195444</v>
      </c>
      <c r="K3101">
        <v>194942</v>
      </c>
      <c r="L3101">
        <v>194610</v>
      </c>
      <c r="M3101">
        <v>194775</v>
      </c>
      <c r="N3101">
        <v>194925</v>
      </c>
      <c r="O3101">
        <v>194917</v>
      </c>
      <c r="P3101" s="2">
        <v>195140</v>
      </c>
      <c r="Q3101" s="10" t="s">
        <v>3271</v>
      </c>
    </row>
    <row r="3102" spans="1:17" x14ac:dyDescent="0.2">
      <c r="A3102" t="s">
        <v>7569</v>
      </c>
      <c r="B3102">
        <v>55103</v>
      </c>
      <c r="C3102">
        <v>50</v>
      </c>
      <c r="D3102" t="str">
        <f t="shared" si="157"/>
        <v>05000US55103</v>
      </c>
      <c r="E3102" t="s">
        <v>3123</v>
      </c>
      <c r="F3102" t="str">
        <f t="shared" si="158"/>
        <v>Richland</v>
      </c>
      <c r="G3102" t="str">
        <f t="shared" si="159"/>
        <v>Wisconsin</v>
      </c>
      <c r="H3102">
        <v>18021</v>
      </c>
      <c r="I3102">
        <v>18021</v>
      </c>
      <c r="J3102">
        <v>17989</v>
      </c>
      <c r="K3102">
        <v>17983</v>
      </c>
      <c r="L3102">
        <v>17799</v>
      </c>
      <c r="M3102">
        <v>17778</v>
      </c>
      <c r="N3102">
        <v>17674</v>
      </c>
      <c r="O3102">
        <v>17484</v>
      </c>
      <c r="P3102" s="2">
        <v>17476</v>
      </c>
      <c r="Q3102" s="10" t="s">
        <v>3292</v>
      </c>
    </row>
    <row r="3103" spans="1:17" x14ac:dyDescent="0.2">
      <c r="A3103" t="s">
        <v>7570</v>
      </c>
      <c r="B3103">
        <v>55105</v>
      </c>
      <c r="C3103">
        <v>50</v>
      </c>
      <c r="D3103" t="str">
        <f t="shared" si="157"/>
        <v>05000US55105</v>
      </c>
      <c r="E3103" t="s">
        <v>3124</v>
      </c>
      <c r="F3103" t="str">
        <f t="shared" si="158"/>
        <v>Rock</v>
      </c>
      <c r="G3103" t="str">
        <f t="shared" si="159"/>
        <v>Wisconsin</v>
      </c>
      <c r="H3103">
        <v>160331</v>
      </c>
      <c r="I3103">
        <v>160331</v>
      </c>
      <c r="J3103">
        <v>160229</v>
      </c>
      <c r="K3103">
        <v>159985</v>
      </c>
      <c r="L3103">
        <v>160232</v>
      </c>
      <c r="M3103">
        <v>160565</v>
      </c>
      <c r="N3103">
        <v>161181</v>
      </c>
      <c r="O3103">
        <v>161334</v>
      </c>
      <c r="P3103" s="2">
        <v>161620</v>
      </c>
      <c r="Q3103" s="10" t="s">
        <v>3292</v>
      </c>
    </row>
    <row r="3104" spans="1:17" x14ac:dyDescent="0.2">
      <c r="A3104" t="s">
        <v>7571</v>
      </c>
      <c r="B3104">
        <v>55107</v>
      </c>
      <c r="C3104">
        <v>50</v>
      </c>
      <c r="D3104" t="str">
        <f t="shared" si="157"/>
        <v>05000US55107</v>
      </c>
      <c r="E3104" t="s">
        <v>3125</v>
      </c>
      <c r="F3104" t="str">
        <f t="shared" si="158"/>
        <v>Rusk</v>
      </c>
      <c r="G3104" t="str">
        <f t="shared" si="159"/>
        <v>Wisconsin</v>
      </c>
      <c r="H3104">
        <v>14755</v>
      </c>
      <c r="I3104">
        <v>14755</v>
      </c>
      <c r="J3104">
        <v>14718</v>
      </c>
      <c r="K3104">
        <v>14624</v>
      </c>
      <c r="L3104">
        <v>14326</v>
      </c>
      <c r="M3104">
        <v>14392</v>
      </c>
      <c r="N3104">
        <v>14379</v>
      </c>
      <c r="O3104">
        <v>14137</v>
      </c>
      <c r="P3104" s="2">
        <v>14127</v>
      </c>
      <c r="Q3104" s="10" t="s">
        <v>3272</v>
      </c>
    </row>
    <row r="3105" spans="1:19" x14ac:dyDescent="0.2">
      <c r="A3105" t="s">
        <v>7572</v>
      </c>
      <c r="B3105">
        <v>55109</v>
      </c>
      <c r="C3105">
        <v>50</v>
      </c>
      <c r="D3105" t="str">
        <f t="shared" si="157"/>
        <v>05000US55109</v>
      </c>
      <c r="E3105" t="s">
        <v>3126</v>
      </c>
      <c r="F3105" t="str">
        <f t="shared" si="158"/>
        <v>St. Croix</v>
      </c>
      <c r="G3105" t="str">
        <f t="shared" si="159"/>
        <v>Wisconsin</v>
      </c>
      <c r="H3105">
        <v>84345</v>
      </c>
      <c r="I3105">
        <v>84345</v>
      </c>
      <c r="J3105">
        <v>84432</v>
      </c>
      <c r="K3105">
        <v>84948</v>
      </c>
      <c r="L3105">
        <v>85256</v>
      </c>
      <c r="M3105">
        <v>85939</v>
      </c>
      <c r="N3105">
        <v>86902</v>
      </c>
      <c r="O3105">
        <v>87502</v>
      </c>
      <c r="P3105" s="2">
        <v>88029</v>
      </c>
      <c r="Q3105" s="10" t="s">
        <v>3272</v>
      </c>
    </row>
    <row r="3106" spans="1:19" x14ac:dyDescent="0.2">
      <c r="A3106" t="s">
        <v>7573</v>
      </c>
      <c r="B3106">
        <v>55111</v>
      </c>
      <c r="C3106">
        <v>50</v>
      </c>
      <c r="D3106" t="str">
        <f t="shared" si="157"/>
        <v>05000US55111</v>
      </c>
      <c r="E3106" t="s">
        <v>3127</v>
      </c>
      <c r="F3106" t="str">
        <f t="shared" si="158"/>
        <v>Sauk</v>
      </c>
      <c r="G3106" t="str">
        <f t="shared" si="159"/>
        <v>Wisconsin</v>
      </c>
      <c r="H3106">
        <v>61976</v>
      </c>
      <c r="I3106">
        <v>61976</v>
      </c>
      <c r="J3106">
        <v>62031</v>
      </c>
      <c r="K3106">
        <v>62420</v>
      </c>
      <c r="L3106">
        <v>62560</v>
      </c>
      <c r="M3106">
        <v>63044</v>
      </c>
      <c r="N3106">
        <v>63387</v>
      </c>
      <c r="O3106">
        <v>63646</v>
      </c>
      <c r="P3106" s="2">
        <v>63949</v>
      </c>
      <c r="Q3106" s="10" t="s">
        <v>3292</v>
      </c>
    </row>
    <row r="3107" spans="1:19" x14ac:dyDescent="0.2">
      <c r="A3107" t="s">
        <v>7574</v>
      </c>
      <c r="B3107">
        <v>55113</v>
      </c>
      <c r="C3107">
        <v>50</v>
      </c>
      <c r="D3107" t="str">
        <f t="shared" si="157"/>
        <v>05000US55113</v>
      </c>
      <c r="E3107" t="s">
        <v>3128</v>
      </c>
      <c r="F3107" t="str">
        <f t="shared" si="158"/>
        <v>Sawyer</v>
      </c>
      <c r="G3107" t="str">
        <f t="shared" si="159"/>
        <v>Wisconsin</v>
      </c>
      <c r="H3107">
        <v>16557</v>
      </c>
      <c r="I3107">
        <v>16557</v>
      </c>
      <c r="J3107">
        <v>16572</v>
      </c>
      <c r="K3107">
        <v>16551</v>
      </c>
      <c r="L3107">
        <v>16551</v>
      </c>
      <c r="M3107">
        <v>16509</v>
      </c>
      <c r="N3107">
        <v>16409</v>
      </c>
      <c r="O3107">
        <v>16351</v>
      </c>
      <c r="P3107" s="2">
        <v>16369</v>
      </c>
      <c r="Q3107" s="10" t="s">
        <v>3272</v>
      </c>
    </row>
    <row r="3108" spans="1:19" x14ac:dyDescent="0.2">
      <c r="A3108" t="s">
        <v>7575</v>
      </c>
      <c r="B3108">
        <v>55115</v>
      </c>
      <c r="C3108">
        <v>50</v>
      </c>
      <c r="D3108" t="str">
        <f t="shared" si="157"/>
        <v>05000US55115</v>
      </c>
      <c r="E3108" t="s">
        <v>3129</v>
      </c>
      <c r="F3108" t="str">
        <f t="shared" si="158"/>
        <v>Shawano</v>
      </c>
      <c r="G3108" t="str">
        <f t="shared" si="159"/>
        <v>Wisconsin</v>
      </c>
      <c r="H3108">
        <v>41949</v>
      </c>
      <c r="I3108">
        <v>41955</v>
      </c>
      <c r="J3108">
        <v>41935</v>
      </c>
      <c r="K3108">
        <v>41800</v>
      </c>
      <c r="L3108">
        <v>41610</v>
      </c>
      <c r="M3108">
        <v>41541</v>
      </c>
      <c r="N3108">
        <v>41502</v>
      </c>
      <c r="O3108">
        <v>41206</v>
      </c>
      <c r="P3108" s="2">
        <v>41062</v>
      </c>
      <c r="Q3108" s="10" t="s">
        <v>3272</v>
      </c>
    </row>
    <row r="3109" spans="1:19" x14ac:dyDescent="0.2">
      <c r="A3109" t="s">
        <v>7576</v>
      </c>
      <c r="B3109">
        <v>55117</v>
      </c>
      <c r="C3109">
        <v>50</v>
      </c>
      <c r="D3109" t="str">
        <f t="shared" si="157"/>
        <v>05000US55117</v>
      </c>
      <c r="E3109" t="s">
        <v>3130</v>
      </c>
      <c r="F3109" t="str">
        <f t="shared" si="158"/>
        <v>Sheboygan</v>
      </c>
      <c r="G3109" t="str">
        <f t="shared" si="159"/>
        <v>Wisconsin</v>
      </c>
      <c r="H3109">
        <v>115507</v>
      </c>
      <c r="I3109">
        <v>115510</v>
      </c>
      <c r="J3109">
        <v>115475</v>
      </c>
      <c r="K3109">
        <v>115360</v>
      </c>
      <c r="L3109">
        <v>115046</v>
      </c>
      <c r="M3109">
        <v>114978</v>
      </c>
      <c r="N3109">
        <v>115303</v>
      </c>
      <c r="O3109">
        <v>115591</v>
      </c>
      <c r="P3109" s="2">
        <v>115427</v>
      </c>
      <c r="Q3109" s="10" t="s">
        <v>3271</v>
      </c>
    </row>
    <row r="3110" spans="1:19" x14ac:dyDescent="0.2">
      <c r="A3110" t="s">
        <v>7577</v>
      </c>
      <c r="B3110">
        <v>55119</v>
      </c>
      <c r="C3110">
        <v>50</v>
      </c>
      <c r="D3110" t="str">
        <f t="shared" si="157"/>
        <v>05000US55119</v>
      </c>
      <c r="E3110" t="s">
        <v>3131</v>
      </c>
      <c r="F3110" t="str">
        <f t="shared" si="158"/>
        <v>Taylor</v>
      </c>
      <c r="G3110" t="str">
        <f t="shared" si="159"/>
        <v>Wisconsin</v>
      </c>
      <c r="H3110">
        <v>20689</v>
      </c>
      <c r="I3110">
        <v>20689</v>
      </c>
      <c r="J3110">
        <v>20638</v>
      </c>
      <c r="K3110">
        <v>20778</v>
      </c>
      <c r="L3110">
        <v>20497</v>
      </c>
      <c r="M3110">
        <v>20596</v>
      </c>
      <c r="N3110">
        <v>20591</v>
      </c>
      <c r="O3110">
        <v>20483</v>
      </c>
      <c r="P3110" s="2">
        <v>20439</v>
      </c>
      <c r="Q3110" s="10" t="s">
        <v>3272</v>
      </c>
    </row>
    <row r="3111" spans="1:19" x14ac:dyDescent="0.2">
      <c r="A3111" t="s">
        <v>7578</v>
      </c>
      <c r="B3111">
        <v>55121</v>
      </c>
      <c r="C3111">
        <v>50</v>
      </c>
      <c r="D3111" t="str">
        <f t="shared" si="157"/>
        <v>05000US55121</v>
      </c>
      <c r="E3111" t="s">
        <v>3132</v>
      </c>
      <c r="F3111" t="str">
        <f t="shared" si="158"/>
        <v>Trempealeau</v>
      </c>
      <c r="G3111" t="str">
        <f t="shared" si="159"/>
        <v>Wisconsin</v>
      </c>
      <c r="H3111">
        <v>28816</v>
      </c>
      <c r="I3111">
        <v>28816</v>
      </c>
      <c r="J3111">
        <v>28849</v>
      </c>
      <c r="K3111">
        <v>29054</v>
      </c>
      <c r="L3111">
        <v>29365</v>
      </c>
      <c r="M3111">
        <v>29564</v>
      </c>
      <c r="N3111">
        <v>29490</v>
      </c>
      <c r="O3111">
        <v>29552</v>
      </c>
      <c r="P3111" s="2">
        <v>29633</v>
      </c>
      <c r="Q3111" s="10" t="s">
        <v>3292</v>
      </c>
    </row>
    <row r="3112" spans="1:19" x14ac:dyDescent="0.2">
      <c r="A3112" t="s">
        <v>7579</v>
      </c>
      <c r="B3112">
        <v>55123</v>
      </c>
      <c r="C3112">
        <v>50</v>
      </c>
      <c r="D3112" t="str">
        <f t="shared" si="157"/>
        <v>05000US55123</v>
      </c>
      <c r="E3112" t="s">
        <v>3133</v>
      </c>
      <c r="F3112" t="str">
        <f t="shared" si="158"/>
        <v>Vernon</v>
      </c>
      <c r="G3112" t="str">
        <f t="shared" si="159"/>
        <v>Wisconsin</v>
      </c>
      <c r="H3112">
        <v>29773</v>
      </c>
      <c r="I3112">
        <v>29771</v>
      </c>
      <c r="J3112">
        <v>29744</v>
      </c>
      <c r="K3112">
        <v>30036</v>
      </c>
      <c r="L3112">
        <v>30213</v>
      </c>
      <c r="M3112">
        <v>30287</v>
      </c>
      <c r="N3112">
        <v>30373</v>
      </c>
      <c r="O3112">
        <v>30523</v>
      </c>
      <c r="P3112" s="2">
        <v>30814</v>
      </c>
      <c r="Q3112" s="10" t="s">
        <v>3292</v>
      </c>
    </row>
    <row r="3113" spans="1:19" x14ac:dyDescent="0.2">
      <c r="A3113" t="s">
        <v>7580</v>
      </c>
      <c r="B3113">
        <v>55125</v>
      </c>
      <c r="C3113">
        <v>50</v>
      </c>
      <c r="D3113" t="str">
        <f t="shared" si="157"/>
        <v>05000US55125</v>
      </c>
      <c r="E3113" t="s">
        <v>3134</v>
      </c>
      <c r="F3113" t="str">
        <f t="shared" si="158"/>
        <v>Vilas</v>
      </c>
      <c r="G3113" t="str">
        <f t="shared" si="159"/>
        <v>Wisconsin</v>
      </c>
      <c r="H3113">
        <v>21430</v>
      </c>
      <c r="I3113">
        <v>21430</v>
      </c>
      <c r="J3113">
        <v>21445</v>
      </c>
      <c r="K3113">
        <v>21370</v>
      </c>
      <c r="L3113">
        <v>21292</v>
      </c>
      <c r="M3113">
        <v>21354</v>
      </c>
      <c r="N3113">
        <v>21394</v>
      </c>
      <c r="O3113">
        <v>21391</v>
      </c>
      <c r="P3113" s="2">
        <v>21435</v>
      </c>
      <c r="Q3113" s="10" t="s">
        <v>3272</v>
      </c>
    </row>
    <row r="3114" spans="1:19" x14ac:dyDescent="0.2">
      <c r="A3114" t="s">
        <v>7581</v>
      </c>
      <c r="B3114">
        <v>55127</v>
      </c>
      <c r="C3114">
        <v>50</v>
      </c>
      <c r="D3114" t="str">
        <f t="shared" si="157"/>
        <v>05000US55127</v>
      </c>
      <c r="E3114" t="s">
        <v>3135</v>
      </c>
      <c r="F3114" t="str">
        <f t="shared" si="158"/>
        <v>Walworth</v>
      </c>
      <c r="G3114" t="str">
        <f t="shared" si="159"/>
        <v>Wisconsin</v>
      </c>
      <c r="H3114">
        <v>102228</v>
      </c>
      <c r="I3114">
        <v>102228</v>
      </c>
      <c r="J3114">
        <v>102192</v>
      </c>
      <c r="K3114">
        <v>102773</v>
      </c>
      <c r="L3114">
        <v>103030</v>
      </c>
      <c r="M3114">
        <v>102965</v>
      </c>
      <c r="N3114">
        <v>103427</v>
      </c>
      <c r="O3114">
        <v>102725</v>
      </c>
      <c r="P3114" s="2">
        <v>102959</v>
      </c>
      <c r="Q3114" s="10" t="s">
        <v>3271</v>
      </c>
      <c r="S3114" s="2"/>
    </row>
    <row r="3115" spans="1:19" x14ac:dyDescent="0.2">
      <c r="A3115" t="s">
        <v>7582</v>
      </c>
      <c r="B3115">
        <v>55129</v>
      </c>
      <c r="C3115">
        <v>50</v>
      </c>
      <c r="D3115" t="str">
        <f t="shared" si="157"/>
        <v>05000US55129</v>
      </c>
      <c r="E3115" t="s">
        <v>3136</v>
      </c>
      <c r="F3115" t="str">
        <f t="shared" si="158"/>
        <v>Washburn</v>
      </c>
      <c r="G3115" t="str">
        <f t="shared" si="159"/>
        <v>Wisconsin</v>
      </c>
      <c r="H3115">
        <v>15911</v>
      </c>
      <c r="I3115">
        <v>15911</v>
      </c>
      <c r="J3115">
        <v>15930</v>
      </c>
      <c r="K3115">
        <v>15792</v>
      </c>
      <c r="L3115">
        <v>15845</v>
      </c>
      <c r="M3115">
        <v>15675</v>
      </c>
      <c r="N3115">
        <v>15701</v>
      </c>
      <c r="O3115">
        <v>15556</v>
      </c>
      <c r="P3115" s="2">
        <v>15648</v>
      </c>
      <c r="Q3115" s="10" t="s">
        <v>3272</v>
      </c>
      <c r="S3115" s="2"/>
    </row>
    <row r="3116" spans="1:19" x14ac:dyDescent="0.2">
      <c r="A3116" t="s">
        <v>7583</v>
      </c>
      <c r="B3116">
        <v>55131</v>
      </c>
      <c r="C3116">
        <v>50</v>
      </c>
      <c r="D3116" t="str">
        <f t="shared" si="157"/>
        <v>05000US55131</v>
      </c>
      <c r="E3116" t="s">
        <v>3137</v>
      </c>
      <c r="F3116" t="str">
        <f t="shared" si="158"/>
        <v>Washington</v>
      </c>
      <c r="G3116" t="str">
        <f t="shared" si="159"/>
        <v>Wisconsin</v>
      </c>
      <c r="H3116">
        <v>131887</v>
      </c>
      <c r="I3116">
        <v>131887</v>
      </c>
      <c r="J3116">
        <v>131996</v>
      </c>
      <c r="K3116">
        <v>132292</v>
      </c>
      <c r="L3116">
        <v>132727</v>
      </c>
      <c r="M3116">
        <v>132841</v>
      </c>
      <c r="N3116">
        <v>133433</v>
      </c>
      <c r="O3116">
        <v>133815</v>
      </c>
      <c r="P3116" s="2">
        <v>134296</v>
      </c>
      <c r="Q3116" s="4" t="s">
        <v>3292</v>
      </c>
      <c r="S3116" s="2"/>
    </row>
    <row r="3117" spans="1:19" x14ac:dyDescent="0.2">
      <c r="A3117" t="s">
        <v>7584</v>
      </c>
      <c r="B3117">
        <v>55133</v>
      </c>
      <c r="C3117">
        <v>50</v>
      </c>
      <c r="D3117" t="str">
        <f t="shared" si="157"/>
        <v>05000US55133</v>
      </c>
      <c r="E3117" t="s">
        <v>3138</v>
      </c>
      <c r="F3117" t="str">
        <f t="shared" si="158"/>
        <v>Waukesha</v>
      </c>
      <c r="G3117" t="str">
        <f t="shared" si="159"/>
        <v>Wisconsin</v>
      </c>
      <c r="H3117">
        <v>389891</v>
      </c>
      <c r="I3117">
        <v>389936</v>
      </c>
      <c r="J3117">
        <v>390083</v>
      </c>
      <c r="K3117">
        <v>390811</v>
      </c>
      <c r="L3117">
        <v>392709</v>
      </c>
      <c r="M3117">
        <v>394059</v>
      </c>
      <c r="N3117">
        <v>395383</v>
      </c>
      <c r="O3117">
        <v>396311</v>
      </c>
      <c r="P3117" s="2">
        <v>398424</v>
      </c>
      <c r="Q3117" s="10" t="s">
        <v>3271</v>
      </c>
      <c r="S3117" s="2"/>
    </row>
    <row r="3118" spans="1:19" x14ac:dyDescent="0.2">
      <c r="A3118" t="s">
        <v>7585</v>
      </c>
      <c r="B3118">
        <v>55135</v>
      </c>
      <c r="C3118">
        <v>50</v>
      </c>
      <c r="D3118" t="str">
        <f t="shared" si="157"/>
        <v>05000US55135</v>
      </c>
      <c r="E3118" t="s">
        <v>3139</v>
      </c>
      <c r="F3118" t="str">
        <f t="shared" si="158"/>
        <v>Waupaca</v>
      </c>
      <c r="G3118" t="str">
        <f t="shared" si="159"/>
        <v>Wisconsin</v>
      </c>
      <c r="H3118">
        <v>52410</v>
      </c>
      <c r="I3118">
        <v>52410</v>
      </c>
      <c r="J3118">
        <v>52425</v>
      </c>
      <c r="K3118">
        <v>52322</v>
      </c>
      <c r="L3118">
        <v>52040</v>
      </c>
      <c r="M3118">
        <v>52262</v>
      </c>
      <c r="N3118">
        <v>52108</v>
      </c>
      <c r="O3118">
        <v>51925</v>
      </c>
      <c r="P3118" s="2">
        <v>51533</v>
      </c>
      <c r="Q3118" s="10" t="s">
        <v>3292</v>
      </c>
      <c r="S3118" s="2"/>
    </row>
    <row r="3119" spans="1:19" x14ac:dyDescent="0.2">
      <c r="A3119" t="s">
        <v>7586</v>
      </c>
      <c r="B3119">
        <v>55137</v>
      </c>
      <c r="C3119">
        <v>50</v>
      </c>
      <c r="D3119" t="str">
        <f t="shared" si="157"/>
        <v>05000US55137</v>
      </c>
      <c r="E3119" t="s">
        <v>3140</v>
      </c>
      <c r="F3119" t="str">
        <f t="shared" si="158"/>
        <v>Waushara</v>
      </c>
      <c r="G3119" t="str">
        <f t="shared" si="159"/>
        <v>Wisconsin</v>
      </c>
      <c r="H3119">
        <v>24496</v>
      </c>
      <c r="I3119">
        <v>24496</v>
      </c>
      <c r="J3119">
        <v>24507</v>
      </c>
      <c r="K3119">
        <v>24579</v>
      </c>
      <c r="L3119">
        <v>24479</v>
      </c>
      <c r="M3119">
        <v>24324</v>
      </c>
      <c r="N3119">
        <v>24186</v>
      </c>
      <c r="O3119">
        <v>24041</v>
      </c>
      <c r="P3119" s="2">
        <v>24162</v>
      </c>
      <c r="Q3119" s="10" t="s">
        <v>3292</v>
      </c>
    </row>
    <row r="3120" spans="1:19" x14ac:dyDescent="0.2">
      <c r="A3120" t="s">
        <v>7587</v>
      </c>
      <c r="B3120">
        <v>55139</v>
      </c>
      <c r="C3120">
        <v>50</v>
      </c>
      <c r="D3120" t="str">
        <f t="shared" si="157"/>
        <v>05000US55139</v>
      </c>
      <c r="E3120" t="s">
        <v>3141</v>
      </c>
      <c r="F3120" t="str">
        <f t="shared" si="158"/>
        <v>Winnebago</v>
      </c>
      <c r="G3120" t="str">
        <f t="shared" si="159"/>
        <v>Wisconsin</v>
      </c>
      <c r="H3120">
        <v>166994</v>
      </c>
      <c r="I3120">
        <v>166994</v>
      </c>
      <c r="J3120">
        <v>167061</v>
      </c>
      <c r="K3120">
        <v>167646</v>
      </c>
      <c r="L3120">
        <v>168764</v>
      </c>
      <c r="M3120">
        <v>169518</v>
      </c>
      <c r="N3120">
        <v>169701</v>
      </c>
      <c r="O3120">
        <v>169565</v>
      </c>
      <c r="P3120" s="2">
        <v>169886</v>
      </c>
      <c r="Q3120" s="10" t="s">
        <v>3292</v>
      </c>
    </row>
    <row r="3121" spans="1:20" x14ac:dyDescent="0.2">
      <c r="A3121" t="s">
        <v>7588</v>
      </c>
      <c r="B3121">
        <v>55141</v>
      </c>
      <c r="C3121">
        <v>50</v>
      </c>
      <c r="D3121" t="str">
        <f t="shared" si="157"/>
        <v>05000US55141</v>
      </c>
      <c r="E3121" t="s">
        <v>3142</v>
      </c>
      <c r="F3121" t="str">
        <f t="shared" si="158"/>
        <v>Wood</v>
      </c>
      <c r="G3121" t="str">
        <f t="shared" si="159"/>
        <v>Wisconsin</v>
      </c>
      <c r="H3121">
        <v>74749</v>
      </c>
      <c r="I3121">
        <v>74749</v>
      </c>
      <c r="J3121">
        <v>74785</v>
      </c>
      <c r="K3121">
        <v>74588</v>
      </c>
      <c r="L3121">
        <v>74306</v>
      </c>
      <c r="M3121">
        <v>73892</v>
      </c>
      <c r="N3121">
        <v>73514</v>
      </c>
      <c r="O3121">
        <v>73288</v>
      </c>
      <c r="P3121" s="2">
        <v>73107</v>
      </c>
      <c r="Q3121" s="10" t="s">
        <v>3292</v>
      </c>
    </row>
    <row r="3122" spans="1:20" x14ac:dyDescent="0.2">
      <c r="A3122" t="s">
        <v>7589</v>
      </c>
      <c r="B3122">
        <v>56001</v>
      </c>
      <c r="C3122">
        <v>50</v>
      </c>
      <c r="D3122" t="str">
        <f t="shared" si="157"/>
        <v>05000US56001</v>
      </c>
      <c r="E3122" t="s">
        <v>3143</v>
      </c>
      <c r="F3122" t="str">
        <f t="shared" si="158"/>
        <v>Albany</v>
      </c>
      <c r="G3122" t="str">
        <f t="shared" si="159"/>
        <v>Wyoming</v>
      </c>
      <c r="H3122">
        <v>36299</v>
      </c>
      <c r="I3122">
        <v>36299</v>
      </c>
      <c r="J3122">
        <v>36428</v>
      </c>
      <c r="K3122">
        <v>36895</v>
      </c>
      <c r="L3122">
        <v>37364</v>
      </c>
      <c r="M3122">
        <v>37636</v>
      </c>
      <c r="N3122">
        <v>37846</v>
      </c>
      <c r="O3122">
        <v>38079</v>
      </c>
      <c r="P3122" s="2">
        <v>38256</v>
      </c>
      <c r="Q3122" s="11" t="s">
        <v>3276</v>
      </c>
    </row>
    <row r="3123" spans="1:20" x14ac:dyDescent="0.2">
      <c r="A3123" t="s">
        <v>7590</v>
      </c>
      <c r="B3123">
        <v>56003</v>
      </c>
      <c r="C3123">
        <v>50</v>
      </c>
      <c r="D3123" t="str">
        <f t="shared" si="157"/>
        <v>05000US56003</v>
      </c>
      <c r="E3123" t="s">
        <v>3144</v>
      </c>
      <c r="F3123" t="str">
        <f t="shared" si="158"/>
        <v>Big Horn</v>
      </c>
      <c r="G3123" t="str">
        <f t="shared" si="159"/>
        <v>Wyoming</v>
      </c>
      <c r="H3123">
        <v>11668</v>
      </c>
      <c r="I3123">
        <v>11668</v>
      </c>
      <c r="J3123">
        <v>11673</v>
      </c>
      <c r="K3123">
        <v>11742</v>
      </c>
      <c r="L3123">
        <v>11781</v>
      </c>
      <c r="M3123">
        <v>11979</v>
      </c>
      <c r="N3123">
        <v>11898</v>
      </c>
      <c r="O3123">
        <v>11991</v>
      </c>
      <c r="P3123" s="2">
        <v>12005</v>
      </c>
      <c r="Q3123" s="11" t="s">
        <v>3276</v>
      </c>
    </row>
    <row r="3124" spans="1:20" x14ac:dyDescent="0.2">
      <c r="A3124" t="s">
        <v>7591</v>
      </c>
      <c r="B3124">
        <v>56005</v>
      </c>
      <c r="C3124">
        <v>50</v>
      </c>
      <c r="D3124" t="str">
        <f t="shared" si="157"/>
        <v>05000US56005</v>
      </c>
      <c r="E3124" t="s">
        <v>3145</v>
      </c>
      <c r="F3124" t="str">
        <f t="shared" si="158"/>
        <v>Campbell</v>
      </c>
      <c r="G3124" t="str">
        <f t="shared" si="159"/>
        <v>Wyoming</v>
      </c>
      <c r="H3124">
        <v>46133</v>
      </c>
      <c r="I3124">
        <v>46133</v>
      </c>
      <c r="J3124">
        <v>46246</v>
      </c>
      <c r="K3124">
        <v>46594</v>
      </c>
      <c r="L3124">
        <v>47872</v>
      </c>
      <c r="M3124">
        <v>48116</v>
      </c>
      <c r="N3124">
        <v>48241</v>
      </c>
      <c r="O3124">
        <v>49333</v>
      </c>
      <c r="P3124" s="2">
        <v>48803</v>
      </c>
      <c r="Q3124" s="11" t="s">
        <v>3276</v>
      </c>
    </row>
    <row r="3125" spans="1:20" x14ac:dyDescent="0.2">
      <c r="A3125" t="s">
        <v>7592</v>
      </c>
      <c r="B3125">
        <v>56007</v>
      </c>
      <c r="C3125">
        <v>50</v>
      </c>
      <c r="D3125" t="str">
        <f t="shared" si="157"/>
        <v>05000US56007</v>
      </c>
      <c r="E3125" t="s">
        <v>3146</v>
      </c>
      <c r="F3125" t="str">
        <f t="shared" si="158"/>
        <v>Carbon</v>
      </c>
      <c r="G3125" t="str">
        <f t="shared" si="159"/>
        <v>Wyoming</v>
      </c>
      <c r="H3125">
        <v>15885</v>
      </c>
      <c r="I3125">
        <v>15885</v>
      </c>
      <c r="J3125">
        <v>15837</v>
      </c>
      <c r="K3125">
        <v>15824</v>
      </c>
      <c r="L3125">
        <v>15681</v>
      </c>
      <c r="M3125">
        <v>15799</v>
      </c>
      <c r="N3125">
        <v>15829</v>
      </c>
      <c r="O3125">
        <v>15554</v>
      </c>
      <c r="P3125" s="2">
        <v>15618</v>
      </c>
      <c r="Q3125" s="11" t="s">
        <v>3276</v>
      </c>
      <c r="S3125" s="2"/>
    </row>
    <row r="3126" spans="1:20" x14ac:dyDescent="0.2">
      <c r="A3126" t="s">
        <v>7593</v>
      </c>
      <c r="B3126">
        <v>56009</v>
      </c>
      <c r="C3126">
        <v>50</v>
      </c>
      <c r="D3126" t="str">
        <f t="shared" si="157"/>
        <v>05000US56009</v>
      </c>
      <c r="E3126" t="s">
        <v>3147</v>
      </c>
      <c r="F3126" t="str">
        <f t="shared" si="158"/>
        <v>Converse</v>
      </c>
      <c r="G3126" t="str">
        <f t="shared" si="159"/>
        <v>Wyoming</v>
      </c>
      <c r="H3126">
        <v>13833</v>
      </c>
      <c r="I3126">
        <v>13833</v>
      </c>
      <c r="J3126">
        <v>13827</v>
      </c>
      <c r="K3126">
        <v>13730</v>
      </c>
      <c r="L3126">
        <v>14035</v>
      </c>
      <c r="M3126">
        <v>14358</v>
      </c>
      <c r="N3126">
        <v>14210</v>
      </c>
      <c r="O3126">
        <v>14321</v>
      </c>
      <c r="P3126" s="2">
        <v>14191</v>
      </c>
      <c r="Q3126" s="11" t="s">
        <v>3276</v>
      </c>
      <c r="S3126" s="2"/>
    </row>
    <row r="3127" spans="1:20" x14ac:dyDescent="0.2">
      <c r="A3127" t="s">
        <v>7594</v>
      </c>
      <c r="B3127">
        <v>56011</v>
      </c>
      <c r="C3127">
        <v>50</v>
      </c>
      <c r="D3127" t="str">
        <f t="shared" si="157"/>
        <v>05000US56011</v>
      </c>
      <c r="E3127" t="s">
        <v>3148</v>
      </c>
      <c r="F3127" t="str">
        <f t="shared" si="158"/>
        <v>Crook</v>
      </c>
      <c r="G3127" t="str">
        <f t="shared" si="159"/>
        <v>Wyoming</v>
      </c>
      <c r="H3127">
        <v>7083</v>
      </c>
      <c r="I3127">
        <v>7083</v>
      </c>
      <c r="J3127">
        <v>7115</v>
      </c>
      <c r="K3127">
        <v>7139</v>
      </c>
      <c r="L3127">
        <v>7152</v>
      </c>
      <c r="M3127">
        <v>7154</v>
      </c>
      <c r="N3127">
        <v>7237</v>
      </c>
      <c r="O3127">
        <v>7414</v>
      </c>
      <c r="P3127" s="2">
        <v>7464</v>
      </c>
      <c r="Q3127" s="11" t="s">
        <v>3276</v>
      </c>
      <c r="S3127" s="2"/>
      <c r="T3127" s="2"/>
    </row>
    <row r="3128" spans="1:20" x14ac:dyDescent="0.2">
      <c r="A3128" t="s">
        <v>7595</v>
      </c>
      <c r="B3128">
        <v>56013</v>
      </c>
      <c r="C3128">
        <v>50</v>
      </c>
      <c r="D3128" t="str">
        <f t="shared" si="157"/>
        <v>05000US56013</v>
      </c>
      <c r="E3128" t="s">
        <v>3149</v>
      </c>
      <c r="F3128" t="str">
        <f t="shared" si="158"/>
        <v>Fremont</v>
      </c>
      <c r="G3128" t="str">
        <f t="shared" si="159"/>
        <v>Wyoming</v>
      </c>
      <c r="H3128">
        <v>40123</v>
      </c>
      <c r="I3128">
        <v>40123</v>
      </c>
      <c r="J3128">
        <v>40222</v>
      </c>
      <c r="K3128">
        <v>40595</v>
      </c>
      <c r="L3128">
        <v>41130</v>
      </c>
      <c r="M3128">
        <v>41010</v>
      </c>
      <c r="N3128">
        <v>40680</v>
      </c>
      <c r="O3128">
        <v>40355</v>
      </c>
      <c r="P3128" s="2">
        <v>40242</v>
      </c>
      <c r="Q3128" s="11" t="s">
        <v>3276</v>
      </c>
      <c r="S3128" s="2"/>
      <c r="T3128" s="2"/>
    </row>
    <row r="3129" spans="1:20" x14ac:dyDescent="0.2">
      <c r="A3129" t="s">
        <v>7596</v>
      </c>
      <c r="B3129">
        <v>56015</v>
      </c>
      <c r="C3129">
        <v>50</v>
      </c>
      <c r="D3129" t="str">
        <f t="shared" si="157"/>
        <v>05000US56015</v>
      </c>
      <c r="E3129" t="s">
        <v>3150</v>
      </c>
      <c r="F3129" t="str">
        <f t="shared" si="158"/>
        <v>Goshen</v>
      </c>
      <c r="G3129" t="str">
        <f t="shared" si="159"/>
        <v>Wyoming</v>
      </c>
      <c r="H3129">
        <v>13249</v>
      </c>
      <c r="I3129">
        <v>13247</v>
      </c>
      <c r="J3129">
        <v>13405</v>
      </c>
      <c r="K3129">
        <v>13592</v>
      </c>
      <c r="L3129">
        <v>13656</v>
      </c>
      <c r="M3129">
        <v>13547</v>
      </c>
      <c r="N3129">
        <v>13546</v>
      </c>
      <c r="O3129">
        <v>13592</v>
      </c>
      <c r="P3129" s="2">
        <v>13390</v>
      </c>
      <c r="Q3129" s="11" t="s">
        <v>3276</v>
      </c>
      <c r="S3129" s="2"/>
    </row>
    <row r="3130" spans="1:20" x14ac:dyDescent="0.2">
      <c r="A3130" t="s">
        <v>7597</v>
      </c>
      <c r="B3130">
        <v>56017</v>
      </c>
      <c r="C3130">
        <v>50</v>
      </c>
      <c r="D3130" t="str">
        <f t="shared" si="157"/>
        <v>05000US56017</v>
      </c>
      <c r="E3130" t="s">
        <v>3151</v>
      </c>
      <c r="F3130" t="str">
        <f t="shared" si="158"/>
        <v>Hot Springs</v>
      </c>
      <c r="G3130" t="str">
        <f t="shared" si="159"/>
        <v>Wyoming</v>
      </c>
      <c r="H3130">
        <v>4812</v>
      </c>
      <c r="I3130">
        <v>4812</v>
      </c>
      <c r="J3130">
        <v>4813</v>
      </c>
      <c r="K3130">
        <v>4819</v>
      </c>
      <c r="L3130">
        <v>4843</v>
      </c>
      <c r="M3130">
        <v>4840</v>
      </c>
      <c r="N3130">
        <v>4797</v>
      </c>
      <c r="O3130">
        <v>4745</v>
      </c>
      <c r="P3130" s="2">
        <v>4679</v>
      </c>
      <c r="Q3130" s="11" t="s">
        <v>3276</v>
      </c>
    </row>
    <row r="3131" spans="1:20" x14ac:dyDescent="0.2">
      <c r="A3131" t="s">
        <v>7598</v>
      </c>
      <c r="B3131">
        <v>56019</v>
      </c>
      <c r="C3131">
        <v>50</v>
      </c>
      <c r="D3131" t="str">
        <f t="shared" si="157"/>
        <v>05000US56019</v>
      </c>
      <c r="E3131" t="s">
        <v>3152</v>
      </c>
      <c r="F3131" t="str">
        <f t="shared" si="158"/>
        <v>Johnson</v>
      </c>
      <c r="G3131" t="str">
        <f t="shared" si="159"/>
        <v>Wyoming</v>
      </c>
      <c r="H3131">
        <v>8569</v>
      </c>
      <c r="I3131">
        <v>8569</v>
      </c>
      <c r="J3131">
        <v>8581</v>
      </c>
      <c r="K3131">
        <v>8632</v>
      </c>
      <c r="L3131">
        <v>8608</v>
      </c>
      <c r="M3131">
        <v>8619</v>
      </c>
      <c r="N3131">
        <v>8562</v>
      </c>
      <c r="O3131">
        <v>8587</v>
      </c>
      <c r="P3131" s="2">
        <v>8486</v>
      </c>
      <c r="Q3131" s="11" t="s">
        <v>3276</v>
      </c>
    </row>
    <row r="3132" spans="1:20" x14ac:dyDescent="0.2">
      <c r="A3132" t="s">
        <v>7599</v>
      </c>
      <c r="B3132">
        <v>56021</v>
      </c>
      <c r="C3132">
        <v>50</v>
      </c>
      <c r="D3132" t="str">
        <f t="shared" si="157"/>
        <v>05000US56021</v>
      </c>
      <c r="E3132" t="s">
        <v>3153</v>
      </c>
      <c r="F3132" t="str">
        <f t="shared" si="158"/>
        <v>Laramie</v>
      </c>
      <c r="G3132" t="str">
        <f t="shared" si="159"/>
        <v>Wyoming</v>
      </c>
      <c r="H3132">
        <v>91738</v>
      </c>
      <c r="I3132">
        <v>91881</v>
      </c>
      <c r="J3132">
        <v>92272</v>
      </c>
      <c r="K3132">
        <v>92637</v>
      </c>
      <c r="L3132">
        <v>94785</v>
      </c>
      <c r="M3132">
        <v>95929</v>
      </c>
      <c r="N3132">
        <v>96264</v>
      </c>
      <c r="O3132">
        <v>97183</v>
      </c>
      <c r="P3132" s="2">
        <v>98136</v>
      </c>
      <c r="Q3132" s="11" t="s">
        <v>3276</v>
      </c>
    </row>
    <row r="3133" spans="1:20" x14ac:dyDescent="0.2">
      <c r="A3133" t="s">
        <v>7600</v>
      </c>
      <c r="B3133">
        <v>56023</v>
      </c>
      <c r="C3133">
        <v>50</v>
      </c>
      <c r="D3133" t="str">
        <f t="shared" si="157"/>
        <v>05000US56023</v>
      </c>
      <c r="E3133" t="s">
        <v>3154</v>
      </c>
      <c r="F3133" t="str">
        <f t="shared" si="158"/>
        <v>Lincoln</v>
      </c>
      <c r="G3133" t="str">
        <f t="shared" si="159"/>
        <v>Wyoming</v>
      </c>
      <c r="H3133">
        <v>18106</v>
      </c>
      <c r="I3133">
        <v>18106</v>
      </c>
      <c r="J3133">
        <v>18090</v>
      </c>
      <c r="K3133">
        <v>18018</v>
      </c>
      <c r="L3133">
        <v>17940</v>
      </c>
      <c r="M3133">
        <v>18327</v>
      </c>
      <c r="N3133">
        <v>18580</v>
      </c>
      <c r="O3133">
        <v>18757</v>
      </c>
      <c r="P3133" s="2">
        <v>19110</v>
      </c>
      <c r="Q3133" s="11" t="s">
        <v>3283</v>
      </c>
    </row>
    <row r="3134" spans="1:20" x14ac:dyDescent="0.2">
      <c r="A3134" t="s">
        <v>7601</v>
      </c>
      <c r="B3134">
        <v>56025</v>
      </c>
      <c r="C3134">
        <v>50</v>
      </c>
      <c r="D3134" t="str">
        <f t="shared" si="157"/>
        <v>05000US56025</v>
      </c>
      <c r="E3134" t="s">
        <v>3155</v>
      </c>
      <c r="F3134" t="str">
        <f t="shared" si="158"/>
        <v>Natrona</v>
      </c>
      <c r="G3134" t="str">
        <f t="shared" si="159"/>
        <v>Wyoming</v>
      </c>
      <c r="H3134">
        <v>75450</v>
      </c>
      <c r="I3134">
        <v>75450</v>
      </c>
      <c r="J3134">
        <v>75474</v>
      </c>
      <c r="K3134">
        <v>76410</v>
      </c>
      <c r="L3134">
        <v>78602</v>
      </c>
      <c r="M3134">
        <v>81092</v>
      </c>
      <c r="N3134">
        <v>81432</v>
      </c>
      <c r="O3134">
        <v>82191</v>
      </c>
      <c r="P3134" s="2">
        <v>81039</v>
      </c>
      <c r="Q3134" s="11" t="s">
        <v>3276</v>
      </c>
    </row>
    <row r="3135" spans="1:20" x14ac:dyDescent="0.2">
      <c r="A3135" t="s">
        <v>7602</v>
      </c>
      <c r="B3135">
        <v>56027</v>
      </c>
      <c r="C3135">
        <v>50</v>
      </c>
      <c r="D3135" t="str">
        <f t="shared" si="157"/>
        <v>05000US56027</v>
      </c>
      <c r="E3135" t="s">
        <v>3156</v>
      </c>
      <c r="F3135" t="str">
        <f t="shared" si="158"/>
        <v>Niobrara</v>
      </c>
      <c r="G3135" t="str">
        <f t="shared" si="159"/>
        <v>Wyoming</v>
      </c>
      <c r="H3135">
        <v>2484</v>
      </c>
      <c r="I3135">
        <v>2484</v>
      </c>
      <c r="J3135">
        <v>2492</v>
      </c>
      <c r="K3135">
        <v>2487</v>
      </c>
      <c r="L3135">
        <v>2474</v>
      </c>
      <c r="M3135">
        <v>2546</v>
      </c>
      <c r="N3135">
        <v>2491</v>
      </c>
      <c r="O3135">
        <v>2497</v>
      </c>
      <c r="P3135" s="2">
        <v>2480</v>
      </c>
      <c r="Q3135" s="11" t="s">
        <v>3276</v>
      </c>
    </row>
    <row r="3136" spans="1:20" x14ac:dyDescent="0.2">
      <c r="A3136" t="s">
        <v>7603</v>
      </c>
      <c r="B3136">
        <v>56029</v>
      </c>
      <c r="C3136">
        <v>50</v>
      </c>
      <c r="D3136" t="str">
        <f t="shared" si="157"/>
        <v>05000US56029</v>
      </c>
      <c r="E3136" t="s">
        <v>3157</v>
      </c>
      <c r="F3136" t="str">
        <f t="shared" si="158"/>
        <v>Park</v>
      </c>
      <c r="G3136" t="str">
        <f t="shared" si="159"/>
        <v>Wyoming</v>
      </c>
      <c r="H3136">
        <v>28205</v>
      </c>
      <c r="I3136">
        <v>28205</v>
      </c>
      <c r="J3136">
        <v>28258</v>
      </c>
      <c r="K3136">
        <v>28476</v>
      </c>
      <c r="L3136">
        <v>28839</v>
      </c>
      <c r="M3136">
        <v>29096</v>
      </c>
      <c r="N3136">
        <v>29069</v>
      </c>
      <c r="O3136">
        <v>29056</v>
      </c>
      <c r="P3136" s="2">
        <v>29353</v>
      </c>
      <c r="Q3136" s="11" t="s">
        <v>3276</v>
      </c>
    </row>
    <row r="3137" spans="1:29" x14ac:dyDescent="0.2">
      <c r="A3137" t="s">
        <v>7604</v>
      </c>
      <c r="B3137">
        <v>56031</v>
      </c>
      <c r="C3137">
        <v>50</v>
      </c>
      <c r="D3137" t="str">
        <f t="shared" si="157"/>
        <v>05000US56031</v>
      </c>
      <c r="E3137" t="s">
        <v>3158</v>
      </c>
      <c r="F3137" t="str">
        <f t="shared" si="158"/>
        <v>Platte</v>
      </c>
      <c r="G3137" t="str">
        <f t="shared" si="159"/>
        <v>Wyoming</v>
      </c>
      <c r="H3137">
        <v>8667</v>
      </c>
      <c r="I3137">
        <v>8667</v>
      </c>
      <c r="J3137">
        <v>8677</v>
      </c>
      <c r="K3137">
        <v>8703</v>
      </c>
      <c r="L3137">
        <v>8736</v>
      </c>
      <c r="M3137">
        <v>8703</v>
      </c>
      <c r="N3137">
        <v>8775</v>
      </c>
      <c r="O3137">
        <v>8805</v>
      </c>
      <c r="P3137" s="2">
        <v>8680</v>
      </c>
      <c r="Q3137" s="11" t="s">
        <v>3276</v>
      </c>
    </row>
    <row r="3138" spans="1:29" x14ac:dyDescent="0.2">
      <c r="A3138" t="s">
        <v>7605</v>
      </c>
      <c r="B3138">
        <v>56033</v>
      </c>
      <c r="C3138">
        <v>50</v>
      </c>
      <c r="D3138" t="str">
        <f t="shared" si="157"/>
        <v>05000US56033</v>
      </c>
      <c r="E3138" t="s">
        <v>3159</v>
      </c>
      <c r="F3138" t="str">
        <f t="shared" si="158"/>
        <v>Sheridan</v>
      </c>
      <c r="G3138" t="str">
        <f t="shared" si="159"/>
        <v>Wyoming</v>
      </c>
      <c r="H3138">
        <v>29116</v>
      </c>
      <c r="I3138">
        <v>29116</v>
      </c>
      <c r="J3138">
        <v>29146</v>
      </c>
      <c r="K3138">
        <v>29285</v>
      </c>
      <c r="L3138">
        <v>29580</v>
      </c>
      <c r="M3138">
        <v>29777</v>
      </c>
      <c r="N3138">
        <v>29994</v>
      </c>
      <c r="O3138">
        <v>30069</v>
      </c>
      <c r="P3138" s="2">
        <v>30200</v>
      </c>
      <c r="Q3138" s="11" t="s">
        <v>3276</v>
      </c>
    </row>
    <row r="3139" spans="1:29" x14ac:dyDescent="0.2">
      <c r="A3139" t="s">
        <v>7606</v>
      </c>
      <c r="B3139">
        <v>56035</v>
      </c>
      <c r="C3139">
        <v>50</v>
      </c>
      <c r="D3139" t="str">
        <f t="shared" ref="D3139:D3144" si="160">_xlfn.CONCAT("05000US",TEXT(B3139,"00000"))</f>
        <v>05000US56035</v>
      </c>
      <c r="E3139" t="s">
        <v>3160</v>
      </c>
      <c r="F3139" t="str">
        <f t="shared" si="158"/>
        <v>Sublette</v>
      </c>
      <c r="G3139" t="str">
        <f t="shared" si="159"/>
        <v>Wyoming</v>
      </c>
      <c r="H3139">
        <v>10247</v>
      </c>
      <c r="I3139">
        <v>10247</v>
      </c>
      <c r="J3139">
        <v>10243</v>
      </c>
      <c r="K3139">
        <v>10145</v>
      </c>
      <c r="L3139">
        <v>10414</v>
      </c>
      <c r="M3139">
        <v>10082</v>
      </c>
      <c r="N3139">
        <v>10019</v>
      </c>
      <c r="O3139">
        <v>9877</v>
      </c>
      <c r="P3139" s="2">
        <v>9769</v>
      </c>
      <c r="Q3139" s="11" t="s">
        <v>3283</v>
      </c>
    </row>
    <row r="3140" spans="1:29" x14ac:dyDescent="0.2">
      <c r="A3140" t="s">
        <v>7607</v>
      </c>
      <c r="B3140">
        <v>56037</v>
      </c>
      <c r="C3140">
        <v>50</v>
      </c>
      <c r="D3140" t="str">
        <f t="shared" si="160"/>
        <v>05000US56037</v>
      </c>
      <c r="E3140" t="s">
        <v>3161</v>
      </c>
      <c r="F3140" t="str">
        <f t="shared" ref="F3140:F3144" si="161">MID(MID(E3140,1,FIND(",",E3140)-1),1,FIND(" County",MID(E3140,1,FIND(",",E3140)-1))-1)</f>
        <v>Sweetwater</v>
      </c>
      <c r="G3140" t="str">
        <f t="shared" ref="G3140:G3144" si="162">MID(E3140,FIND(",",E3140)+2,9999)</f>
        <v>Wyoming</v>
      </c>
      <c r="H3140">
        <v>43806</v>
      </c>
      <c r="I3140">
        <v>43806</v>
      </c>
      <c r="J3140">
        <v>43589</v>
      </c>
      <c r="K3140">
        <v>44028</v>
      </c>
      <c r="L3140">
        <v>45086</v>
      </c>
      <c r="M3140">
        <v>45144</v>
      </c>
      <c r="N3140">
        <v>44970</v>
      </c>
      <c r="O3140">
        <v>44693</v>
      </c>
      <c r="P3140" s="2">
        <v>44165</v>
      </c>
      <c r="Q3140" s="11" t="s">
        <v>3283</v>
      </c>
    </row>
    <row r="3141" spans="1:29" x14ac:dyDescent="0.2">
      <c r="A3141" t="s">
        <v>7608</v>
      </c>
      <c r="B3141">
        <v>56039</v>
      </c>
      <c r="C3141">
        <v>50</v>
      </c>
      <c r="D3141" t="str">
        <f t="shared" si="160"/>
        <v>05000US56039</v>
      </c>
      <c r="E3141" t="s">
        <v>3162</v>
      </c>
      <c r="F3141" t="str">
        <f t="shared" si="161"/>
        <v>Teton</v>
      </c>
      <c r="G3141" t="str">
        <f t="shared" si="162"/>
        <v>Wyoming</v>
      </c>
      <c r="H3141">
        <v>21294</v>
      </c>
      <c r="I3141">
        <v>21294</v>
      </c>
      <c r="J3141">
        <v>21297</v>
      </c>
      <c r="K3141">
        <v>21474</v>
      </c>
      <c r="L3141">
        <v>21688</v>
      </c>
      <c r="M3141">
        <v>22319</v>
      </c>
      <c r="N3141">
        <v>22846</v>
      </c>
      <c r="O3141">
        <v>23073</v>
      </c>
      <c r="P3141" s="2">
        <v>23191</v>
      </c>
      <c r="Q3141" s="11" t="s">
        <v>3276</v>
      </c>
    </row>
    <row r="3142" spans="1:29" x14ac:dyDescent="0.2">
      <c r="A3142" t="s">
        <v>7609</v>
      </c>
      <c r="B3142">
        <v>56041</v>
      </c>
      <c r="C3142">
        <v>50</v>
      </c>
      <c r="D3142" t="str">
        <f t="shared" si="160"/>
        <v>05000US56041</v>
      </c>
      <c r="E3142" t="s">
        <v>3163</v>
      </c>
      <c r="F3142" t="str">
        <f t="shared" si="161"/>
        <v>Uinta</v>
      </c>
      <c r="G3142" t="str">
        <f t="shared" si="162"/>
        <v>Wyoming</v>
      </c>
      <c r="H3142">
        <v>21118</v>
      </c>
      <c r="I3142">
        <v>21118</v>
      </c>
      <c r="J3142">
        <v>21102</v>
      </c>
      <c r="K3142">
        <v>20918</v>
      </c>
      <c r="L3142">
        <v>20997</v>
      </c>
      <c r="M3142">
        <v>21006</v>
      </c>
      <c r="N3142">
        <v>20871</v>
      </c>
      <c r="O3142">
        <v>20819</v>
      </c>
      <c r="P3142" s="2">
        <v>20773</v>
      </c>
      <c r="Q3142" t="s">
        <v>3283</v>
      </c>
    </row>
    <row r="3143" spans="1:29" x14ac:dyDescent="0.2">
      <c r="A3143" t="s">
        <v>7610</v>
      </c>
      <c r="B3143">
        <v>56043</v>
      </c>
      <c r="C3143">
        <v>50</v>
      </c>
      <c r="D3143" t="str">
        <f t="shared" si="160"/>
        <v>05000US56043</v>
      </c>
      <c r="E3143" t="s">
        <v>3164</v>
      </c>
      <c r="F3143" t="str">
        <f t="shared" si="161"/>
        <v>Washakie</v>
      </c>
      <c r="G3143" t="str">
        <f t="shared" si="162"/>
        <v>Wyoming</v>
      </c>
      <c r="H3143">
        <v>8533</v>
      </c>
      <c r="I3143">
        <v>8533</v>
      </c>
      <c r="J3143">
        <v>8544</v>
      </c>
      <c r="K3143">
        <v>8470</v>
      </c>
      <c r="L3143">
        <v>8437</v>
      </c>
      <c r="M3143">
        <v>8442</v>
      </c>
      <c r="N3143">
        <v>8306</v>
      </c>
      <c r="O3143">
        <v>8334</v>
      </c>
      <c r="P3143" s="2">
        <v>8235</v>
      </c>
      <c r="Q3143" s="11" t="s">
        <v>3276</v>
      </c>
    </row>
    <row r="3144" spans="1:29" x14ac:dyDescent="0.2">
      <c r="A3144" t="s">
        <v>7611</v>
      </c>
      <c r="B3144">
        <v>56045</v>
      </c>
      <c r="C3144">
        <v>50</v>
      </c>
      <c r="D3144" t="str">
        <f t="shared" si="160"/>
        <v>05000US56045</v>
      </c>
      <c r="E3144" t="s">
        <v>3165</v>
      </c>
      <c r="F3144" t="str">
        <f t="shared" si="161"/>
        <v>Weston</v>
      </c>
      <c r="G3144" t="str">
        <f t="shared" si="162"/>
        <v>Wyoming</v>
      </c>
      <c r="H3144">
        <v>7208</v>
      </c>
      <c r="I3144">
        <v>7208</v>
      </c>
      <c r="J3144">
        <v>7182</v>
      </c>
      <c r="K3144">
        <v>7112</v>
      </c>
      <c r="L3144">
        <v>7065</v>
      </c>
      <c r="M3144">
        <v>7163</v>
      </c>
      <c r="N3144">
        <v>7179</v>
      </c>
      <c r="O3144">
        <v>7230</v>
      </c>
      <c r="P3144" s="2">
        <v>7236</v>
      </c>
      <c r="Q3144" s="11" t="s">
        <v>3276</v>
      </c>
    </row>
    <row r="3145" spans="1:29" x14ac:dyDescent="0.2">
      <c r="A3145" t="s">
        <v>3478</v>
      </c>
      <c r="B3145">
        <v>394</v>
      </c>
      <c r="C3145">
        <v>157</v>
      </c>
      <c r="D3145" t="str">
        <f>_xlfn.CONCAT("15700US06",TEXT(B3145,"00000"))</f>
        <v>15700US0600394</v>
      </c>
      <c r="E3145" t="s">
        <v>3333</v>
      </c>
      <c r="F3145" t="s">
        <v>3223</v>
      </c>
      <c r="G3145" t="s">
        <v>3174</v>
      </c>
      <c r="H3145">
        <v>20330</v>
      </c>
      <c r="I3145">
        <v>20330</v>
      </c>
      <c r="J3145">
        <v>20337</v>
      </c>
      <c r="K3145">
        <v>20494</v>
      </c>
      <c r="L3145">
        <v>20576</v>
      </c>
      <c r="M3145">
        <v>20633</v>
      </c>
      <c r="N3145">
        <v>20700</v>
      </c>
      <c r="O3145">
        <v>20795</v>
      </c>
      <c r="P3145" s="2">
        <v>20745</v>
      </c>
      <c r="Q3145" t="s">
        <v>3236</v>
      </c>
      <c r="R3145" s="2" t="s">
        <v>3233</v>
      </c>
      <c r="S3145" s="2">
        <f>SUMIF(Q:Q,R3145,P:P)</f>
        <v>6457857</v>
      </c>
      <c r="T3145" s="2">
        <f>S3145-$S$4</f>
        <v>-4693.2599999997765</v>
      </c>
      <c r="W3145"/>
      <c r="X3145"/>
      <c r="Y3145"/>
      <c r="Z3145"/>
      <c r="AB3145"/>
      <c r="AC3145"/>
    </row>
    <row r="3146" spans="1:29" x14ac:dyDescent="0.2">
      <c r="A3146" t="s">
        <v>3479</v>
      </c>
      <c r="B3146">
        <v>884</v>
      </c>
      <c r="C3146">
        <v>157</v>
      </c>
      <c r="D3146" t="str">
        <f t="shared" ref="D3146:D3209" si="163">_xlfn.CONCAT("15700US06",TEXT(B3146,"00000"))</f>
        <v>15700US0600884</v>
      </c>
      <c r="E3146" t="s">
        <v>3334</v>
      </c>
      <c r="F3146" t="s">
        <v>3223</v>
      </c>
      <c r="G3146" t="s">
        <v>3174</v>
      </c>
      <c r="H3146">
        <v>83089</v>
      </c>
      <c r="I3146">
        <v>83096</v>
      </c>
      <c r="J3146">
        <v>83168</v>
      </c>
      <c r="K3146">
        <v>83685</v>
      </c>
      <c r="L3146">
        <v>84265</v>
      </c>
      <c r="M3146">
        <v>84521</v>
      </c>
      <c r="N3146">
        <v>85003</v>
      </c>
      <c r="O3146">
        <v>85058</v>
      </c>
      <c r="P3146" s="2">
        <v>85474</v>
      </c>
      <c r="Q3146" t="s">
        <v>3236</v>
      </c>
      <c r="R3146" s="2" t="s">
        <v>3236</v>
      </c>
      <c r="S3146" s="2">
        <f t="shared" ref="S3146:S3149" si="164">SUMIF(Q:Q,R3146,P:P)</f>
        <v>6454795</v>
      </c>
      <c r="T3146" s="2">
        <f>S3146-$S$4</f>
        <v>-7755.2599999997765</v>
      </c>
      <c r="W3146"/>
      <c r="X3146"/>
      <c r="Y3146"/>
      <c r="Z3146"/>
      <c r="AB3146"/>
      <c r="AC3146"/>
    </row>
    <row r="3147" spans="1:29" x14ac:dyDescent="0.2">
      <c r="A3147" t="s">
        <v>3480</v>
      </c>
      <c r="B3147">
        <v>2462</v>
      </c>
      <c r="C3147">
        <v>157</v>
      </c>
      <c r="D3147" t="str">
        <f t="shared" si="163"/>
        <v>15700US0602462</v>
      </c>
      <c r="E3147" t="s">
        <v>3338</v>
      </c>
      <c r="F3147" t="s">
        <v>3223</v>
      </c>
      <c r="G3147" t="s">
        <v>3174</v>
      </c>
      <c r="H3147">
        <v>56364</v>
      </c>
      <c r="I3147">
        <v>56370</v>
      </c>
      <c r="J3147">
        <v>56409</v>
      </c>
      <c r="K3147">
        <v>56737</v>
      </c>
      <c r="L3147">
        <v>56981</v>
      </c>
      <c r="M3147">
        <v>57427</v>
      </c>
      <c r="N3147">
        <v>57742</v>
      </c>
      <c r="O3147">
        <v>58071</v>
      </c>
      <c r="P3147" s="2">
        <v>58523</v>
      </c>
      <c r="Q3147" t="s">
        <v>3236</v>
      </c>
      <c r="R3147" s="2" t="s">
        <v>3238</v>
      </c>
      <c r="S3147" s="2">
        <f t="shared" si="164"/>
        <v>6465841</v>
      </c>
      <c r="T3147" s="2">
        <f>S3147-$S$4</f>
        <v>3290.7400000002235</v>
      </c>
      <c r="W3147"/>
      <c r="X3147"/>
      <c r="Y3147"/>
      <c r="Z3147"/>
      <c r="AA3147"/>
      <c r="AB3147"/>
      <c r="AC3147"/>
    </row>
    <row r="3148" spans="1:29" x14ac:dyDescent="0.2">
      <c r="A3148" t="s">
        <v>3481</v>
      </c>
      <c r="B3148">
        <v>2896</v>
      </c>
      <c r="C3148">
        <v>157</v>
      </c>
      <c r="D3148" t="str">
        <f t="shared" si="163"/>
        <v>15700US0602896</v>
      </c>
      <c r="E3148" t="s">
        <v>3339</v>
      </c>
      <c r="F3148" t="s">
        <v>3223</v>
      </c>
      <c r="G3148" t="s">
        <v>3174</v>
      </c>
      <c r="H3148">
        <v>16522</v>
      </c>
      <c r="I3148">
        <v>16522</v>
      </c>
      <c r="J3148">
        <v>16524</v>
      </c>
      <c r="K3148">
        <v>16593</v>
      </c>
      <c r="L3148">
        <v>16659</v>
      </c>
      <c r="M3148">
        <v>16714</v>
      </c>
      <c r="N3148">
        <v>16793</v>
      </c>
      <c r="O3148">
        <v>16873</v>
      </c>
      <c r="P3148" s="2">
        <v>16874</v>
      </c>
      <c r="Q3148" t="s">
        <v>3236</v>
      </c>
      <c r="R3148" s="2" t="s">
        <v>3240</v>
      </c>
      <c r="S3148" s="2">
        <f t="shared" si="164"/>
        <v>6459897</v>
      </c>
      <c r="T3148" s="2">
        <f>S3148-$S$4</f>
        <v>-2653.2599999997765</v>
      </c>
      <c r="W3148"/>
      <c r="X3148"/>
      <c r="Y3148"/>
      <c r="Z3148"/>
      <c r="AA3148"/>
      <c r="AB3148"/>
      <c r="AC3148"/>
    </row>
    <row r="3149" spans="1:29" x14ac:dyDescent="0.2">
      <c r="A3149" t="s">
        <v>3482</v>
      </c>
      <c r="B3149">
        <v>3274</v>
      </c>
      <c r="C3149">
        <v>157</v>
      </c>
      <c r="D3149" t="str">
        <f t="shared" si="163"/>
        <v>15700US0603274</v>
      </c>
      <c r="E3149" t="s">
        <v>3340</v>
      </c>
      <c r="F3149" t="s">
        <v>3223</v>
      </c>
      <c r="G3149" t="s">
        <v>3174</v>
      </c>
      <c r="H3149">
        <v>3728</v>
      </c>
      <c r="I3149">
        <v>3728</v>
      </c>
      <c r="J3149">
        <v>3729</v>
      </c>
      <c r="K3149">
        <v>3747</v>
      </c>
      <c r="L3149">
        <v>3761</v>
      </c>
      <c r="M3149">
        <v>3771</v>
      </c>
      <c r="N3149">
        <v>3779</v>
      </c>
      <c r="O3149">
        <v>3778</v>
      </c>
      <c r="P3149" s="2">
        <v>3767</v>
      </c>
      <c r="Q3149" t="s">
        <v>3236</v>
      </c>
      <c r="R3149" s="2" t="s">
        <v>3278</v>
      </c>
      <c r="S3149" s="2">
        <f t="shared" si="164"/>
        <v>6465926</v>
      </c>
      <c r="T3149" s="2">
        <f>S3149-$S$4</f>
        <v>3375.7400000002235</v>
      </c>
      <c r="W3149"/>
      <c r="X3149"/>
      <c r="Y3149"/>
      <c r="Z3149"/>
      <c r="AA3149"/>
      <c r="AB3149"/>
      <c r="AC3149"/>
    </row>
    <row r="3150" spans="1:29" x14ac:dyDescent="0.2">
      <c r="A3150" t="s">
        <v>3483</v>
      </c>
      <c r="B3150">
        <v>3386</v>
      </c>
      <c r="C3150">
        <v>157</v>
      </c>
      <c r="D3150" t="str">
        <f t="shared" si="163"/>
        <v>15700US0603386</v>
      </c>
      <c r="E3150" t="s">
        <v>3341</v>
      </c>
      <c r="F3150" t="s">
        <v>3223</v>
      </c>
      <c r="G3150" t="s">
        <v>3174</v>
      </c>
      <c r="H3150">
        <v>46361</v>
      </c>
      <c r="I3150">
        <v>46346</v>
      </c>
      <c r="J3150">
        <v>46322</v>
      </c>
      <c r="K3150">
        <v>46555</v>
      </c>
      <c r="L3150">
        <v>47218</v>
      </c>
      <c r="M3150">
        <v>47772</v>
      </c>
      <c r="N3150">
        <v>48462</v>
      </c>
      <c r="O3150">
        <v>49415</v>
      </c>
      <c r="P3150" s="2">
        <v>49628</v>
      </c>
      <c r="Q3150" t="s">
        <v>3236</v>
      </c>
      <c r="W3150"/>
      <c r="X3150"/>
      <c r="Y3150"/>
      <c r="Z3150"/>
      <c r="AA3150"/>
      <c r="AB3150"/>
      <c r="AC3150"/>
    </row>
    <row r="3151" spans="1:29" x14ac:dyDescent="0.2">
      <c r="A3151" t="s">
        <v>3484</v>
      </c>
      <c r="B3151">
        <v>3666</v>
      </c>
      <c r="C3151">
        <v>157</v>
      </c>
      <c r="D3151" t="str">
        <f t="shared" si="163"/>
        <v>15700US0603666</v>
      </c>
      <c r="E3151" t="s">
        <v>3342</v>
      </c>
      <c r="F3151" t="s">
        <v>3223</v>
      </c>
      <c r="G3151" t="s">
        <v>3174</v>
      </c>
      <c r="H3151">
        <v>75390</v>
      </c>
      <c r="I3151">
        <v>75390</v>
      </c>
      <c r="J3151">
        <v>75442</v>
      </c>
      <c r="K3151">
        <v>75842</v>
      </c>
      <c r="L3151">
        <v>76324</v>
      </c>
      <c r="M3151">
        <v>76541</v>
      </c>
      <c r="N3151">
        <v>76581</v>
      </c>
      <c r="O3151">
        <v>76628</v>
      </c>
      <c r="P3151" s="2">
        <v>76464</v>
      </c>
      <c r="Q3151" t="s">
        <v>3236</v>
      </c>
      <c r="W3151"/>
      <c r="X3151"/>
      <c r="Y3151"/>
      <c r="Z3151"/>
      <c r="AA3151"/>
      <c r="AB3151"/>
      <c r="AC3151"/>
    </row>
    <row r="3152" spans="1:29" x14ac:dyDescent="0.2">
      <c r="A3152" t="s">
        <v>3485</v>
      </c>
      <c r="B3152">
        <v>4870</v>
      </c>
      <c r="C3152">
        <v>157</v>
      </c>
      <c r="D3152" t="str">
        <f t="shared" si="163"/>
        <v>15700US0604870</v>
      </c>
      <c r="E3152" t="s">
        <v>3344</v>
      </c>
      <c r="F3152" t="s">
        <v>3223</v>
      </c>
      <c r="G3152" t="s">
        <v>3174</v>
      </c>
      <c r="H3152">
        <v>35477</v>
      </c>
      <c r="I3152">
        <v>35477</v>
      </c>
      <c r="J3152">
        <v>35502</v>
      </c>
      <c r="K3152">
        <v>35696</v>
      </c>
      <c r="L3152">
        <v>35837</v>
      </c>
      <c r="M3152">
        <v>35944</v>
      </c>
      <c r="N3152">
        <v>35981</v>
      </c>
      <c r="O3152">
        <v>35999</v>
      </c>
      <c r="P3152" s="2">
        <v>35864</v>
      </c>
      <c r="Q3152" t="s">
        <v>3233</v>
      </c>
      <c r="W3152"/>
      <c r="X3152"/>
      <c r="Y3152"/>
      <c r="Z3152"/>
      <c r="AA3152"/>
      <c r="AB3152"/>
      <c r="AC3152"/>
    </row>
    <row r="3153" spans="1:29" x14ac:dyDescent="0.2">
      <c r="A3153" t="s">
        <v>3486</v>
      </c>
      <c r="B3153">
        <v>4982</v>
      </c>
      <c r="C3153">
        <v>157</v>
      </c>
      <c r="D3153" t="str">
        <f t="shared" si="163"/>
        <v>15700US0604982</v>
      </c>
      <c r="E3153" t="s">
        <v>3345</v>
      </c>
      <c r="F3153" t="s">
        <v>3223</v>
      </c>
      <c r="G3153" t="s">
        <v>3174</v>
      </c>
      <c r="H3153">
        <v>76616</v>
      </c>
      <c r="I3153">
        <v>76610</v>
      </c>
      <c r="J3153">
        <v>76638</v>
      </c>
      <c r="K3153">
        <v>77025</v>
      </c>
      <c r="L3153">
        <v>77339</v>
      </c>
      <c r="M3153">
        <v>77573</v>
      </c>
      <c r="N3153">
        <v>77725</v>
      </c>
      <c r="O3153">
        <v>77991</v>
      </c>
      <c r="P3153" s="2">
        <v>77790</v>
      </c>
      <c r="Q3153" t="s">
        <v>3236</v>
      </c>
      <c r="W3153"/>
      <c r="X3153"/>
      <c r="Y3153"/>
      <c r="Z3153"/>
      <c r="AA3153"/>
      <c r="AB3153"/>
      <c r="AC3153"/>
    </row>
    <row r="3154" spans="1:29" x14ac:dyDescent="0.2">
      <c r="A3154" t="s">
        <v>3487</v>
      </c>
      <c r="B3154">
        <v>4996</v>
      </c>
      <c r="C3154">
        <v>157</v>
      </c>
      <c r="D3154" t="str">
        <f t="shared" si="163"/>
        <v>15700US0604996</v>
      </c>
      <c r="E3154" t="s">
        <v>3346</v>
      </c>
      <c r="F3154" t="s">
        <v>3223</v>
      </c>
      <c r="G3154" t="s">
        <v>3174</v>
      </c>
      <c r="H3154">
        <v>42072</v>
      </c>
      <c r="I3154">
        <v>42053</v>
      </c>
      <c r="J3154">
        <v>42072</v>
      </c>
      <c r="K3154">
        <v>42268</v>
      </c>
      <c r="L3154">
        <v>42709</v>
      </c>
      <c r="M3154">
        <v>42807</v>
      </c>
      <c r="N3154">
        <v>42830</v>
      </c>
      <c r="O3154">
        <v>42859</v>
      </c>
      <c r="P3154" s="2">
        <v>42806</v>
      </c>
      <c r="Q3154" t="s">
        <v>3233</v>
      </c>
      <c r="W3154"/>
      <c r="X3154"/>
      <c r="Y3154"/>
      <c r="Z3154"/>
      <c r="AA3154"/>
      <c r="AB3154"/>
      <c r="AC3154"/>
    </row>
    <row r="3155" spans="1:29" x14ac:dyDescent="0.2">
      <c r="A3155" t="s">
        <v>3488</v>
      </c>
      <c r="B3155">
        <v>6308</v>
      </c>
      <c r="C3155">
        <v>157</v>
      </c>
      <c r="D3155" t="str">
        <f t="shared" si="163"/>
        <v>15700US0606308</v>
      </c>
      <c r="E3155" t="s">
        <v>3347</v>
      </c>
      <c r="F3155" t="s">
        <v>3223</v>
      </c>
      <c r="G3155" t="s">
        <v>3174</v>
      </c>
      <c r="H3155">
        <v>34109</v>
      </c>
      <c r="I3155">
        <v>34102</v>
      </c>
      <c r="J3155">
        <v>34130</v>
      </c>
      <c r="K3155">
        <v>34305</v>
      </c>
      <c r="L3155">
        <v>34506</v>
      </c>
      <c r="M3155">
        <v>34576</v>
      </c>
      <c r="N3155">
        <v>34645</v>
      </c>
      <c r="O3155">
        <v>34667</v>
      </c>
      <c r="P3155" s="2">
        <v>34687</v>
      </c>
      <c r="Q3155" t="s">
        <v>3233</v>
      </c>
      <c r="W3155"/>
      <c r="X3155"/>
      <c r="Y3155"/>
      <c r="Z3155"/>
      <c r="AA3155"/>
      <c r="AB3155"/>
      <c r="AC3155"/>
    </row>
    <row r="3156" spans="1:29" x14ac:dyDescent="0.2">
      <c r="A3156" t="s">
        <v>3489</v>
      </c>
      <c r="B3156">
        <v>7946</v>
      </c>
      <c r="C3156">
        <v>157</v>
      </c>
      <c r="D3156" t="str">
        <f t="shared" si="163"/>
        <v>15700US0607946</v>
      </c>
      <c r="E3156" t="s">
        <v>3349</v>
      </c>
      <c r="F3156" t="s">
        <v>3223</v>
      </c>
      <c r="G3156" t="s">
        <v>3174</v>
      </c>
      <c r="H3156">
        <v>1048</v>
      </c>
      <c r="I3156">
        <v>1048</v>
      </c>
      <c r="J3156">
        <v>1048</v>
      </c>
      <c r="K3156">
        <v>1059</v>
      </c>
      <c r="L3156">
        <v>1065</v>
      </c>
      <c r="M3156">
        <v>1076</v>
      </c>
      <c r="N3156">
        <v>1077</v>
      </c>
      <c r="O3156">
        <v>1083</v>
      </c>
      <c r="P3156" s="2">
        <v>1079</v>
      </c>
      <c r="Q3156" t="s">
        <v>3236</v>
      </c>
      <c r="W3156"/>
      <c r="X3156"/>
      <c r="Y3156"/>
      <c r="Z3156"/>
      <c r="AA3156"/>
      <c r="AB3156"/>
      <c r="AC3156"/>
    </row>
    <row r="3157" spans="1:29" x14ac:dyDescent="0.2">
      <c r="A3157" t="s">
        <v>3490</v>
      </c>
      <c r="B3157">
        <v>8954</v>
      </c>
      <c r="C3157">
        <v>157</v>
      </c>
      <c r="D3157" t="str">
        <f t="shared" si="163"/>
        <v>15700US0608954</v>
      </c>
      <c r="E3157" t="s">
        <v>3352</v>
      </c>
      <c r="F3157" t="s">
        <v>3223</v>
      </c>
      <c r="G3157" t="s">
        <v>3174</v>
      </c>
      <c r="H3157">
        <v>103340</v>
      </c>
      <c r="I3157">
        <v>103375</v>
      </c>
      <c r="J3157">
        <v>103406</v>
      </c>
      <c r="K3157">
        <v>103891</v>
      </c>
      <c r="L3157">
        <v>104305</v>
      </c>
      <c r="M3157">
        <v>104634</v>
      </c>
      <c r="N3157">
        <v>104722</v>
      </c>
      <c r="O3157">
        <v>104790</v>
      </c>
      <c r="P3157" s="2">
        <v>104447</v>
      </c>
      <c r="Q3157" t="s">
        <v>3233</v>
      </c>
      <c r="W3157"/>
      <c r="X3157"/>
      <c r="Y3157"/>
      <c r="Z3157"/>
      <c r="AA3157"/>
      <c r="AB3157"/>
      <c r="AC3157"/>
    </row>
    <row r="3158" spans="1:29" x14ac:dyDescent="0.2">
      <c r="A3158" t="s">
        <v>3491</v>
      </c>
      <c r="B3158">
        <v>9598</v>
      </c>
      <c r="C3158">
        <v>157</v>
      </c>
      <c r="D3158" t="str">
        <f t="shared" si="163"/>
        <v>15700US0609598</v>
      </c>
      <c r="E3158" t="s">
        <v>3353</v>
      </c>
      <c r="F3158" t="s">
        <v>3223</v>
      </c>
      <c r="G3158" t="s">
        <v>3174</v>
      </c>
      <c r="H3158">
        <v>23058</v>
      </c>
      <c r="I3158">
        <v>23462</v>
      </c>
      <c r="J3158">
        <v>23473</v>
      </c>
      <c r="K3158">
        <v>23775</v>
      </c>
      <c r="L3158">
        <v>23875</v>
      </c>
      <c r="M3158">
        <v>24106</v>
      </c>
      <c r="N3158">
        <v>24132</v>
      </c>
      <c r="O3158">
        <v>24179</v>
      </c>
      <c r="P3158" s="2">
        <v>24176</v>
      </c>
      <c r="Q3158" t="s">
        <v>3236</v>
      </c>
      <c r="W3158"/>
      <c r="X3158"/>
      <c r="Y3158"/>
      <c r="Z3158"/>
      <c r="AA3158"/>
      <c r="AB3158"/>
      <c r="AC3158"/>
    </row>
    <row r="3159" spans="1:29" x14ac:dyDescent="0.2">
      <c r="A3159" t="s">
        <v>3492</v>
      </c>
      <c r="B3159">
        <v>11530</v>
      </c>
      <c r="C3159">
        <v>157</v>
      </c>
      <c r="D3159" t="str">
        <f t="shared" si="163"/>
        <v>15700US0611530</v>
      </c>
      <c r="E3159" t="s">
        <v>3354</v>
      </c>
      <c r="F3159" t="s">
        <v>3223</v>
      </c>
      <c r="G3159" t="s">
        <v>3174</v>
      </c>
      <c r="H3159">
        <v>91714</v>
      </c>
      <c r="I3159">
        <v>91714</v>
      </c>
      <c r="J3159">
        <v>91636</v>
      </c>
      <c r="K3159">
        <v>91811</v>
      </c>
      <c r="L3159">
        <v>92331</v>
      </c>
      <c r="M3159">
        <v>92742</v>
      </c>
      <c r="N3159">
        <v>92917</v>
      </c>
      <c r="O3159">
        <v>92985</v>
      </c>
      <c r="P3159" s="2">
        <v>92797</v>
      </c>
      <c r="Q3159" t="s">
        <v>3233</v>
      </c>
      <c r="W3159"/>
      <c r="X3159"/>
      <c r="Y3159"/>
      <c r="Z3159"/>
      <c r="AA3159"/>
      <c r="AB3159"/>
      <c r="AC3159"/>
    </row>
    <row r="3160" spans="1:29" x14ac:dyDescent="0.2">
      <c r="A3160" t="s">
        <v>3493</v>
      </c>
      <c r="B3160">
        <v>12552</v>
      </c>
      <c r="C3160">
        <v>157</v>
      </c>
      <c r="D3160" t="str">
        <f t="shared" si="163"/>
        <v>15700US0612552</v>
      </c>
      <c r="E3160" t="s">
        <v>3355</v>
      </c>
      <c r="F3160" t="s">
        <v>3223</v>
      </c>
      <c r="G3160" t="s">
        <v>3174</v>
      </c>
      <c r="H3160">
        <v>49041</v>
      </c>
      <c r="I3160">
        <v>49047</v>
      </c>
      <c r="J3160">
        <v>49064</v>
      </c>
      <c r="K3160">
        <v>49295</v>
      </c>
      <c r="L3160">
        <v>49487</v>
      </c>
      <c r="M3160">
        <v>49631</v>
      </c>
      <c r="N3160">
        <v>49674</v>
      </c>
      <c r="O3160">
        <v>49688</v>
      </c>
      <c r="P3160" s="2">
        <v>50555</v>
      </c>
      <c r="Q3160" t="s">
        <v>3236</v>
      </c>
      <c r="W3160"/>
      <c r="X3160"/>
      <c r="Y3160"/>
      <c r="Z3160"/>
      <c r="AA3160"/>
      <c r="AB3160"/>
      <c r="AC3160"/>
    </row>
    <row r="3161" spans="1:29" x14ac:dyDescent="0.2">
      <c r="A3161" t="s">
        <v>3494</v>
      </c>
      <c r="B3161">
        <v>13756</v>
      </c>
      <c r="C3161">
        <v>157</v>
      </c>
      <c r="D3161" t="str">
        <f t="shared" si="163"/>
        <v>15700US0613756</v>
      </c>
      <c r="E3161" t="s">
        <v>3358</v>
      </c>
      <c r="F3161" t="s">
        <v>3223</v>
      </c>
      <c r="G3161" t="s">
        <v>3174</v>
      </c>
      <c r="H3161">
        <v>34926</v>
      </c>
      <c r="I3161">
        <v>34929</v>
      </c>
      <c r="J3161">
        <v>34961</v>
      </c>
      <c r="K3161">
        <v>35283</v>
      </c>
      <c r="L3161">
        <v>35396</v>
      </c>
      <c r="M3161">
        <v>35781</v>
      </c>
      <c r="N3161">
        <v>35858</v>
      </c>
      <c r="O3161">
        <v>36106</v>
      </c>
      <c r="P3161" s="2">
        <v>36059</v>
      </c>
      <c r="Q3161" t="s">
        <v>3236</v>
      </c>
      <c r="W3161"/>
      <c r="X3161"/>
      <c r="Y3161"/>
      <c r="Z3161"/>
      <c r="AA3161"/>
      <c r="AB3161"/>
      <c r="AC3161"/>
    </row>
    <row r="3162" spans="1:29" x14ac:dyDescent="0.2">
      <c r="A3162" t="s">
        <v>3495</v>
      </c>
      <c r="B3162">
        <v>14974</v>
      </c>
      <c r="C3162">
        <v>157</v>
      </c>
      <c r="D3162" t="str">
        <f t="shared" si="163"/>
        <v>15700US0614974</v>
      </c>
      <c r="E3162" t="s">
        <v>3360</v>
      </c>
      <c r="F3162" t="s">
        <v>3223</v>
      </c>
      <c r="G3162" t="s">
        <v>3174</v>
      </c>
      <c r="H3162">
        <v>12823</v>
      </c>
      <c r="I3162">
        <v>12846</v>
      </c>
      <c r="J3162">
        <v>12850</v>
      </c>
      <c r="K3162">
        <v>12911</v>
      </c>
      <c r="L3162">
        <v>12961</v>
      </c>
      <c r="M3162">
        <v>12998</v>
      </c>
      <c r="N3162">
        <v>13006</v>
      </c>
      <c r="O3162">
        <v>13006</v>
      </c>
      <c r="P3162" s="2">
        <v>12973</v>
      </c>
      <c r="Q3162" t="s">
        <v>3233</v>
      </c>
      <c r="W3162"/>
      <c r="X3162"/>
      <c r="Y3162"/>
      <c r="Z3162"/>
      <c r="AA3162"/>
      <c r="AB3162"/>
      <c r="AC3162"/>
    </row>
    <row r="3163" spans="1:29" x14ac:dyDescent="0.2">
      <c r="A3163" t="s">
        <v>3496</v>
      </c>
      <c r="B3163">
        <v>15044</v>
      </c>
      <c r="C3163">
        <v>157</v>
      </c>
      <c r="D3163" t="str">
        <f t="shared" si="163"/>
        <v>15700US0615044</v>
      </c>
      <c r="E3163" t="s">
        <v>3361</v>
      </c>
      <c r="F3163" t="s">
        <v>3223</v>
      </c>
      <c r="G3163" t="s">
        <v>3174</v>
      </c>
      <c r="H3163">
        <v>96455</v>
      </c>
      <c r="I3163">
        <v>96418</v>
      </c>
      <c r="J3163">
        <v>96491</v>
      </c>
      <c r="K3163">
        <v>97071</v>
      </c>
      <c r="L3163">
        <v>97550</v>
      </c>
      <c r="M3163">
        <v>97844</v>
      </c>
      <c r="N3163">
        <v>97904</v>
      </c>
      <c r="O3163">
        <v>97900</v>
      </c>
      <c r="P3163" s="2">
        <v>97550</v>
      </c>
      <c r="Q3163" t="s">
        <v>3233</v>
      </c>
      <c r="W3163"/>
      <c r="X3163"/>
      <c r="Y3163"/>
      <c r="Z3163"/>
      <c r="AA3163"/>
      <c r="AB3163"/>
      <c r="AC3163"/>
    </row>
    <row r="3164" spans="1:29" x14ac:dyDescent="0.2">
      <c r="A3164" t="s">
        <v>3497</v>
      </c>
      <c r="B3164">
        <v>16742</v>
      </c>
      <c r="C3164">
        <v>157</v>
      </c>
      <c r="D3164" t="str">
        <f t="shared" si="163"/>
        <v>15700US0616742</v>
      </c>
      <c r="E3164" t="s">
        <v>3363</v>
      </c>
      <c r="F3164" t="s">
        <v>3223</v>
      </c>
      <c r="G3164" t="s">
        <v>3174</v>
      </c>
      <c r="H3164">
        <v>47796</v>
      </c>
      <c r="I3164">
        <v>47792</v>
      </c>
      <c r="J3164">
        <v>47809</v>
      </c>
      <c r="K3164">
        <v>48032</v>
      </c>
      <c r="L3164">
        <v>48310</v>
      </c>
      <c r="M3164">
        <v>48468</v>
      </c>
      <c r="N3164">
        <v>48676</v>
      </c>
      <c r="O3164">
        <v>48703</v>
      </c>
      <c r="P3164" s="2">
        <v>48549</v>
      </c>
      <c r="Q3164" t="s">
        <v>3236</v>
      </c>
      <c r="W3164"/>
      <c r="X3164"/>
      <c r="Y3164"/>
      <c r="Z3164"/>
      <c r="AA3164"/>
      <c r="AB3164"/>
      <c r="AC3164"/>
    </row>
    <row r="3165" spans="1:29" x14ac:dyDescent="0.2">
      <c r="A3165" t="s">
        <v>3498</v>
      </c>
      <c r="B3165">
        <v>17498</v>
      </c>
      <c r="C3165">
        <v>157</v>
      </c>
      <c r="D3165" t="str">
        <f t="shared" si="163"/>
        <v>15700US0617498</v>
      </c>
      <c r="E3165" t="s">
        <v>3364</v>
      </c>
      <c r="F3165" t="s">
        <v>3223</v>
      </c>
      <c r="G3165" t="s">
        <v>3174</v>
      </c>
      <c r="H3165">
        <v>23805</v>
      </c>
      <c r="I3165">
        <v>23805</v>
      </c>
      <c r="J3165">
        <v>23813</v>
      </c>
      <c r="K3165">
        <v>23930</v>
      </c>
      <c r="L3165">
        <v>24027</v>
      </c>
      <c r="M3165">
        <v>24101</v>
      </c>
      <c r="N3165">
        <v>24131</v>
      </c>
      <c r="O3165">
        <v>24171</v>
      </c>
      <c r="P3165" s="2">
        <v>24098</v>
      </c>
      <c r="Q3165" t="s">
        <v>3233</v>
      </c>
      <c r="W3165"/>
      <c r="X3165"/>
      <c r="Y3165"/>
      <c r="Z3165"/>
      <c r="AA3165"/>
      <c r="AB3165"/>
      <c r="AC3165"/>
    </row>
    <row r="3166" spans="1:29" x14ac:dyDescent="0.2">
      <c r="A3166" t="s">
        <v>3499</v>
      </c>
      <c r="B3166">
        <v>17568</v>
      </c>
      <c r="C3166">
        <v>157</v>
      </c>
      <c r="D3166" t="str">
        <f t="shared" si="163"/>
        <v>15700US0617568</v>
      </c>
      <c r="E3166" t="s">
        <v>3365</v>
      </c>
      <c r="F3166" t="s">
        <v>3223</v>
      </c>
      <c r="G3166" t="s">
        <v>3174</v>
      </c>
      <c r="H3166">
        <v>38883</v>
      </c>
      <c r="I3166">
        <v>38904</v>
      </c>
      <c r="J3166">
        <v>38911</v>
      </c>
      <c r="K3166">
        <v>39084</v>
      </c>
      <c r="L3166">
        <v>39295</v>
      </c>
      <c r="M3166">
        <v>39415</v>
      </c>
      <c r="N3166">
        <v>39447</v>
      </c>
      <c r="O3166">
        <v>39489</v>
      </c>
      <c r="P3166" s="2">
        <v>39364</v>
      </c>
      <c r="Q3166" t="s">
        <v>3233</v>
      </c>
      <c r="W3166"/>
      <c r="X3166"/>
      <c r="Y3166"/>
      <c r="Z3166"/>
      <c r="AA3166"/>
      <c r="AB3166"/>
      <c r="AC3166"/>
    </row>
    <row r="3167" spans="1:29" x14ac:dyDescent="0.2">
      <c r="A3167" t="s">
        <v>3500</v>
      </c>
      <c r="B3167">
        <v>19192</v>
      </c>
      <c r="C3167">
        <v>157</v>
      </c>
      <c r="D3167" t="str">
        <f t="shared" si="163"/>
        <v>15700US0619192</v>
      </c>
      <c r="E3167" t="s">
        <v>3368</v>
      </c>
      <c r="F3167" t="s">
        <v>3223</v>
      </c>
      <c r="G3167" t="s">
        <v>3174</v>
      </c>
      <c r="H3167">
        <v>55544</v>
      </c>
      <c r="I3167">
        <v>55552</v>
      </c>
      <c r="J3167">
        <v>55589</v>
      </c>
      <c r="K3167">
        <v>55911</v>
      </c>
      <c r="L3167">
        <v>56180</v>
      </c>
      <c r="M3167">
        <v>56353</v>
      </c>
      <c r="N3167">
        <v>56420</v>
      </c>
      <c r="O3167">
        <v>56570</v>
      </c>
      <c r="P3167" s="2">
        <v>56793</v>
      </c>
      <c r="Q3167" t="s">
        <v>3236</v>
      </c>
      <c r="W3167"/>
      <c r="X3167"/>
      <c r="Y3167"/>
      <c r="Z3167"/>
      <c r="AA3167"/>
      <c r="AB3167"/>
      <c r="AC3167"/>
    </row>
    <row r="3168" spans="1:29" x14ac:dyDescent="0.2">
      <c r="A3168" t="s">
        <v>3501</v>
      </c>
      <c r="B3168">
        <v>19766</v>
      </c>
      <c r="C3168">
        <v>157</v>
      </c>
      <c r="D3168" t="str">
        <f t="shared" si="163"/>
        <v>15700US0619766</v>
      </c>
      <c r="E3168" t="s">
        <v>3369</v>
      </c>
      <c r="F3168" t="s">
        <v>3223</v>
      </c>
      <c r="G3168" t="s">
        <v>3174</v>
      </c>
      <c r="H3168">
        <v>111772</v>
      </c>
      <c r="I3168">
        <v>111770</v>
      </c>
      <c r="J3168">
        <v>111818</v>
      </c>
      <c r="K3168">
        <v>112362</v>
      </c>
      <c r="L3168">
        <v>112796</v>
      </c>
      <c r="M3168">
        <v>113125</v>
      </c>
      <c r="N3168">
        <v>113400</v>
      </c>
      <c r="O3168">
        <v>113563</v>
      </c>
      <c r="P3168" s="2">
        <v>113267</v>
      </c>
      <c r="Q3168" t="s">
        <v>3233</v>
      </c>
      <c r="W3168"/>
      <c r="X3168"/>
      <c r="Y3168"/>
      <c r="Z3168"/>
      <c r="AA3168"/>
      <c r="AB3168"/>
      <c r="AC3168"/>
    </row>
    <row r="3169" spans="1:29" x14ac:dyDescent="0.2">
      <c r="A3169" t="s">
        <v>3502</v>
      </c>
      <c r="B3169">
        <v>19990</v>
      </c>
      <c r="C3169">
        <v>157</v>
      </c>
      <c r="D3169" t="str">
        <f t="shared" si="163"/>
        <v>15700US0619990</v>
      </c>
      <c r="E3169" t="s">
        <v>3370</v>
      </c>
      <c r="F3169" t="s">
        <v>3223</v>
      </c>
      <c r="G3169" t="s">
        <v>3174</v>
      </c>
      <c r="H3169">
        <v>21321</v>
      </c>
      <c r="I3169">
        <v>21321</v>
      </c>
      <c r="J3169">
        <v>21351</v>
      </c>
      <c r="K3169">
        <v>21450</v>
      </c>
      <c r="L3169">
        <v>21640</v>
      </c>
      <c r="M3169">
        <v>21698</v>
      </c>
      <c r="N3169">
        <v>21868</v>
      </c>
      <c r="O3169">
        <v>21871</v>
      </c>
      <c r="P3169" s="2">
        <v>21801</v>
      </c>
      <c r="Q3169" t="s">
        <v>3236</v>
      </c>
      <c r="W3169"/>
      <c r="X3169"/>
      <c r="Y3169"/>
      <c r="Z3169"/>
      <c r="AA3169"/>
      <c r="AB3169"/>
      <c r="AC3169"/>
    </row>
    <row r="3170" spans="1:29" x14ac:dyDescent="0.2">
      <c r="A3170" t="s">
        <v>3503</v>
      </c>
      <c r="B3170">
        <v>22230</v>
      </c>
      <c r="C3170">
        <v>157</v>
      </c>
      <c r="D3170" t="str">
        <f t="shared" si="163"/>
        <v>15700US0622230</v>
      </c>
      <c r="E3170" t="s">
        <v>3371</v>
      </c>
      <c r="F3170" t="s">
        <v>3223</v>
      </c>
      <c r="G3170" t="s">
        <v>3174</v>
      </c>
      <c r="H3170">
        <v>113475</v>
      </c>
      <c r="I3170">
        <v>113481</v>
      </c>
      <c r="J3170">
        <v>113668</v>
      </c>
      <c r="K3170">
        <v>114200</v>
      </c>
      <c r="L3170">
        <v>115011</v>
      </c>
      <c r="M3170">
        <v>115627</v>
      </c>
      <c r="N3170">
        <v>115876</v>
      </c>
      <c r="O3170">
        <v>116063</v>
      </c>
      <c r="P3170" s="2">
        <v>115807</v>
      </c>
      <c r="Q3170" t="s">
        <v>3236</v>
      </c>
      <c r="W3170"/>
      <c r="X3170"/>
      <c r="Y3170"/>
      <c r="Z3170"/>
      <c r="AA3170"/>
      <c r="AB3170"/>
      <c r="AC3170"/>
    </row>
    <row r="3171" spans="1:29" x14ac:dyDescent="0.2">
      <c r="A3171" t="s">
        <v>3504</v>
      </c>
      <c r="B3171">
        <v>22412</v>
      </c>
      <c r="C3171">
        <v>157</v>
      </c>
      <c r="D3171" t="str">
        <f t="shared" si="163"/>
        <v>15700US0622412</v>
      </c>
      <c r="E3171" t="s">
        <v>3372</v>
      </c>
      <c r="F3171" t="s">
        <v>3223</v>
      </c>
      <c r="G3171" t="s">
        <v>3174</v>
      </c>
      <c r="H3171">
        <v>16654</v>
      </c>
      <c r="I3171">
        <v>16654</v>
      </c>
      <c r="J3171">
        <v>16660</v>
      </c>
      <c r="K3171">
        <v>16740</v>
      </c>
      <c r="L3171">
        <v>16828</v>
      </c>
      <c r="M3171">
        <v>16897</v>
      </c>
      <c r="N3171">
        <v>16948</v>
      </c>
      <c r="O3171">
        <v>16939</v>
      </c>
      <c r="P3171" s="2">
        <v>16893</v>
      </c>
      <c r="Q3171" t="s">
        <v>3233</v>
      </c>
      <c r="W3171"/>
      <c r="X3171"/>
      <c r="Y3171"/>
      <c r="Z3171"/>
      <c r="AA3171"/>
      <c r="AB3171"/>
      <c r="AC3171"/>
    </row>
    <row r="3172" spans="1:29" x14ac:dyDescent="0.2">
      <c r="A3172" t="s">
        <v>3505</v>
      </c>
      <c r="B3172">
        <v>28168</v>
      </c>
      <c r="C3172">
        <v>157</v>
      </c>
      <c r="D3172" t="str">
        <f t="shared" si="163"/>
        <v>15700US0628168</v>
      </c>
      <c r="E3172" t="s">
        <v>3376</v>
      </c>
      <c r="F3172" t="s">
        <v>3223</v>
      </c>
      <c r="G3172" t="s">
        <v>3174</v>
      </c>
      <c r="H3172">
        <v>58829</v>
      </c>
      <c r="I3172">
        <v>58829</v>
      </c>
      <c r="J3172">
        <v>58856</v>
      </c>
      <c r="K3172">
        <v>59197</v>
      </c>
      <c r="L3172">
        <v>59484</v>
      </c>
      <c r="M3172">
        <v>59930</v>
      </c>
      <c r="N3172">
        <v>60003</v>
      </c>
      <c r="O3172">
        <v>60104</v>
      </c>
      <c r="P3172" s="2">
        <v>60048</v>
      </c>
      <c r="Q3172" t="s">
        <v>3233</v>
      </c>
      <c r="W3172"/>
      <c r="X3172"/>
      <c r="Y3172"/>
      <c r="Z3172"/>
      <c r="AA3172"/>
      <c r="AB3172"/>
      <c r="AC3172"/>
    </row>
    <row r="3173" spans="1:29" x14ac:dyDescent="0.2">
      <c r="A3173" t="s">
        <v>3506</v>
      </c>
      <c r="B3173">
        <v>30000</v>
      </c>
      <c r="C3173">
        <v>157</v>
      </c>
      <c r="D3173" t="str">
        <f t="shared" si="163"/>
        <v>15700US0630000</v>
      </c>
      <c r="E3173" t="s">
        <v>3330</v>
      </c>
      <c r="F3173" t="s">
        <v>3223</v>
      </c>
      <c r="G3173" t="s">
        <v>3174</v>
      </c>
      <c r="H3173">
        <v>191719</v>
      </c>
      <c r="I3173">
        <v>191685</v>
      </c>
      <c r="J3173">
        <v>191783</v>
      </c>
      <c r="K3173">
        <v>192914</v>
      </c>
      <c r="L3173">
        <v>194239</v>
      </c>
      <c r="M3173">
        <v>195794</v>
      </c>
      <c r="N3173">
        <v>198799</v>
      </c>
      <c r="O3173">
        <v>199772</v>
      </c>
      <c r="P3173" s="2">
        <v>200831</v>
      </c>
      <c r="Q3173" t="s">
        <v>3233</v>
      </c>
      <c r="W3173"/>
      <c r="X3173"/>
      <c r="Y3173"/>
      <c r="Z3173"/>
      <c r="AA3173"/>
      <c r="AB3173"/>
      <c r="AC3173"/>
    </row>
    <row r="3174" spans="1:29" x14ac:dyDescent="0.2">
      <c r="A3174" t="s">
        <v>3507</v>
      </c>
      <c r="B3174">
        <v>30014</v>
      </c>
      <c r="C3174">
        <v>157</v>
      </c>
      <c r="D3174" t="str">
        <f t="shared" si="163"/>
        <v>15700US0630014</v>
      </c>
      <c r="E3174" t="s">
        <v>3378</v>
      </c>
      <c r="F3174" t="s">
        <v>3223</v>
      </c>
      <c r="G3174" t="s">
        <v>3174</v>
      </c>
      <c r="H3174">
        <v>50073</v>
      </c>
      <c r="I3174">
        <v>50065</v>
      </c>
      <c r="J3174">
        <v>50192</v>
      </c>
      <c r="K3174">
        <v>50488</v>
      </c>
      <c r="L3174">
        <v>50691</v>
      </c>
      <c r="M3174">
        <v>51039</v>
      </c>
      <c r="N3174">
        <v>50999</v>
      </c>
      <c r="O3174">
        <v>51712</v>
      </c>
      <c r="P3174" s="2">
        <v>51851</v>
      </c>
      <c r="Q3174" t="s">
        <v>3236</v>
      </c>
      <c r="W3174"/>
      <c r="X3174"/>
      <c r="Y3174"/>
      <c r="Z3174"/>
      <c r="AA3174"/>
      <c r="AB3174"/>
      <c r="AC3174"/>
    </row>
    <row r="3175" spans="1:29" x14ac:dyDescent="0.2">
      <c r="A3175" t="s">
        <v>3508</v>
      </c>
      <c r="B3175">
        <v>32506</v>
      </c>
      <c r="C3175">
        <v>157</v>
      </c>
      <c r="D3175" t="str">
        <f t="shared" si="163"/>
        <v>15700US0632506</v>
      </c>
      <c r="E3175" t="s">
        <v>3380</v>
      </c>
      <c r="F3175" t="s">
        <v>3223</v>
      </c>
      <c r="G3175" t="s">
        <v>3174</v>
      </c>
      <c r="H3175">
        <v>14254</v>
      </c>
      <c r="I3175">
        <v>14275</v>
      </c>
      <c r="J3175">
        <v>14284</v>
      </c>
      <c r="K3175">
        <v>14351</v>
      </c>
      <c r="L3175">
        <v>14411</v>
      </c>
      <c r="M3175">
        <v>14461</v>
      </c>
      <c r="N3175">
        <v>14477</v>
      </c>
      <c r="O3175">
        <v>14508</v>
      </c>
      <c r="P3175" s="2">
        <v>14473</v>
      </c>
      <c r="Q3175" t="s">
        <v>3233</v>
      </c>
      <c r="W3175"/>
      <c r="X3175"/>
      <c r="Y3175"/>
      <c r="Z3175"/>
      <c r="AA3175"/>
      <c r="AB3175"/>
      <c r="AC3175"/>
    </row>
    <row r="3176" spans="1:29" x14ac:dyDescent="0.2">
      <c r="A3176" t="s">
        <v>3509</v>
      </c>
      <c r="B3176">
        <v>32548</v>
      </c>
      <c r="C3176">
        <v>157</v>
      </c>
      <c r="D3176" t="str">
        <f t="shared" si="163"/>
        <v>15700US0632548</v>
      </c>
      <c r="E3176" t="s">
        <v>3381</v>
      </c>
      <c r="F3176" t="s">
        <v>3223</v>
      </c>
      <c r="G3176" t="s">
        <v>3174</v>
      </c>
      <c r="H3176">
        <v>84293</v>
      </c>
      <c r="I3176">
        <v>84293</v>
      </c>
      <c r="J3176">
        <v>84328</v>
      </c>
      <c r="K3176">
        <v>85041</v>
      </c>
      <c r="L3176">
        <v>85532</v>
      </c>
      <c r="M3176">
        <v>86078</v>
      </c>
      <c r="N3176">
        <v>86992</v>
      </c>
      <c r="O3176">
        <v>87934</v>
      </c>
      <c r="P3176" s="2">
        <v>88031</v>
      </c>
      <c r="Q3176" t="s">
        <v>3233</v>
      </c>
      <c r="W3176"/>
      <c r="X3176"/>
      <c r="Y3176"/>
      <c r="Z3176"/>
      <c r="AA3176"/>
      <c r="AB3176"/>
      <c r="AC3176"/>
    </row>
    <row r="3177" spans="1:29" x14ac:dyDescent="0.2">
      <c r="A3177" t="s">
        <v>3510</v>
      </c>
      <c r="B3177">
        <v>33364</v>
      </c>
      <c r="C3177">
        <v>157</v>
      </c>
      <c r="D3177" t="str">
        <f t="shared" si="163"/>
        <v>15700US0633364</v>
      </c>
      <c r="E3177" t="s">
        <v>3382</v>
      </c>
      <c r="F3177" t="s">
        <v>3223</v>
      </c>
      <c r="G3177" t="s">
        <v>3174</v>
      </c>
      <c r="H3177">
        <v>19506</v>
      </c>
      <c r="I3177">
        <v>19506</v>
      </c>
      <c r="J3177">
        <v>19511</v>
      </c>
      <c r="K3177">
        <v>19595</v>
      </c>
      <c r="L3177">
        <v>19679</v>
      </c>
      <c r="M3177">
        <v>19723</v>
      </c>
      <c r="N3177">
        <v>19715</v>
      </c>
      <c r="O3177">
        <v>19744</v>
      </c>
      <c r="P3177" s="2">
        <v>19789</v>
      </c>
      <c r="Q3177" t="s">
        <v>3233</v>
      </c>
      <c r="W3177"/>
      <c r="X3177"/>
      <c r="Y3177"/>
      <c r="Z3177"/>
      <c r="AB3177"/>
      <c r="AC3177"/>
    </row>
    <row r="3178" spans="1:29" x14ac:dyDescent="0.2">
      <c r="A3178" t="s">
        <v>3511</v>
      </c>
      <c r="B3178">
        <v>33518</v>
      </c>
      <c r="C3178">
        <v>157</v>
      </c>
      <c r="D3178" t="str">
        <f t="shared" si="163"/>
        <v>15700US0633518</v>
      </c>
      <c r="E3178" t="s">
        <v>3384</v>
      </c>
      <c r="F3178" t="s">
        <v>3223</v>
      </c>
      <c r="G3178" t="s">
        <v>3174</v>
      </c>
      <c r="H3178">
        <v>1856</v>
      </c>
      <c r="I3178">
        <v>1856</v>
      </c>
      <c r="J3178">
        <v>1857</v>
      </c>
      <c r="K3178">
        <v>1871</v>
      </c>
      <c r="L3178">
        <v>1882</v>
      </c>
      <c r="M3178">
        <v>1896</v>
      </c>
      <c r="N3178">
        <v>1901</v>
      </c>
      <c r="O3178">
        <v>1913</v>
      </c>
      <c r="P3178" s="2">
        <v>1925</v>
      </c>
      <c r="Q3178" t="s">
        <v>3236</v>
      </c>
      <c r="W3178"/>
      <c r="X3178"/>
      <c r="Y3178"/>
      <c r="Z3178"/>
      <c r="AB3178"/>
      <c r="AC3178"/>
    </row>
    <row r="3179" spans="1:29" x14ac:dyDescent="0.2">
      <c r="A3179" t="s">
        <v>3512</v>
      </c>
      <c r="B3179">
        <v>36056</v>
      </c>
      <c r="C3179">
        <v>157</v>
      </c>
      <c r="D3179" t="str">
        <f t="shared" si="163"/>
        <v>15700US0636056</v>
      </c>
      <c r="E3179" t="s">
        <v>3386</v>
      </c>
      <c r="F3179" t="s">
        <v>3223</v>
      </c>
      <c r="G3179" t="s">
        <v>3174</v>
      </c>
      <c r="H3179">
        <v>58114</v>
      </c>
      <c r="I3179">
        <v>58114</v>
      </c>
      <c r="J3179">
        <v>58134</v>
      </c>
      <c r="K3179">
        <v>58403</v>
      </c>
      <c r="L3179">
        <v>58630</v>
      </c>
      <c r="M3179">
        <v>58873</v>
      </c>
      <c r="N3179">
        <v>59064</v>
      </c>
      <c r="O3179">
        <v>59088</v>
      </c>
      <c r="P3179" s="2">
        <v>58879</v>
      </c>
      <c r="Q3179" t="s">
        <v>3233</v>
      </c>
      <c r="W3179"/>
      <c r="X3179"/>
      <c r="Y3179"/>
      <c r="Z3179"/>
      <c r="AB3179"/>
      <c r="AC3179"/>
    </row>
    <row r="3180" spans="1:29" x14ac:dyDescent="0.2">
      <c r="A3180" t="s">
        <v>3513</v>
      </c>
      <c r="B3180">
        <v>36490</v>
      </c>
      <c r="C3180">
        <v>157</v>
      </c>
      <c r="D3180" t="str">
        <f t="shared" si="163"/>
        <v>15700US0636490</v>
      </c>
      <c r="E3180" t="s">
        <v>3387</v>
      </c>
      <c r="F3180" t="s">
        <v>3223</v>
      </c>
      <c r="G3180" t="s">
        <v>3174</v>
      </c>
      <c r="H3180">
        <v>219</v>
      </c>
      <c r="I3180">
        <v>217</v>
      </c>
      <c r="J3180">
        <v>214</v>
      </c>
      <c r="K3180">
        <v>206</v>
      </c>
      <c r="L3180">
        <v>204</v>
      </c>
      <c r="M3180">
        <v>205</v>
      </c>
      <c r="N3180">
        <v>205</v>
      </c>
      <c r="O3180">
        <v>205</v>
      </c>
      <c r="P3180" s="2">
        <v>205</v>
      </c>
      <c r="Q3180" t="s">
        <v>3236</v>
      </c>
      <c r="W3180"/>
      <c r="X3180"/>
      <c r="Y3180"/>
      <c r="Z3180"/>
      <c r="AA3180"/>
      <c r="AB3180"/>
      <c r="AC3180"/>
    </row>
    <row r="3181" spans="1:29" x14ac:dyDescent="0.2">
      <c r="A3181" t="s">
        <v>3514</v>
      </c>
      <c r="B3181">
        <v>36546</v>
      </c>
      <c r="C3181">
        <v>157</v>
      </c>
      <c r="D3181" t="str">
        <f t="shared" si="163"/>
        <v>15700US0636546</v>
      </c>
      <c r="E3181" t="s">
        <v>3388</v>
      </c>
      <c r="F3181" t="s">
        <v>3223</v>
      </c>
      <c r="G3181" t="s">
        <v>3174</v>
      </c>
      <c r="H3181">
        <v>109673</v>
      </c>
      <c r="I3181">
        <v>109673</v>
      </c>
      <c r="J3181">
        <v>109720</v>
      </c>
      <c r="K3181">
        <v>110678</v>
      </c>
      <c r="L3181">
        <v>111110</v>
      </c>
      <c r="M3181">
        <v>111254</v>
      </c>
      <c r="N3181">
        <v>111178</v>
      </c>
      <c r="O3181">
        <v>111029</v>
      </c>
      <c r="P3181" s="2">
        <v>110654</v>
      </c>
      <c r="Q3181" t="s">
        <v>3233</v>
      </c>
      <c r="W3181"/>
      <c r="X3181"/>
      <c r="Y3181"/>
      <c r="Z3181"/>
      <c r="AA3181"/>
      <c r="AB3181"/>
      <c r="AC3181"/>
    </row>
    <row r="3182" spans="1:29" x14ac:dyDescent="0.2">
      <c r="A3182" t="s">
        <v>3515</v>
      </c>
      <c r="B3182">
        <v>36826</v>
      </c>
      <c r="C3182">
        <v>157</v>
      </c>
      <c r="D3182" t="str">
        <f t="shared" si="163"/>
        <v>15700US0636826</v>
      </c>
      <c r="E3182" t="s">
        <v>3390</v>
      </c>
      <c r="F3182" t="s">
        <v>3223</v>
      </c>
      <c r="G3182" t="s">
        <v>3174</v>
      </c>
      <c r="H3182">
        <v>1422</v>
      </c>
      <c r="I3182">
        <v>1422</v>
      </c>
      <c r="J3182">
        <v>1423</v>
      </c>
      <c r="K3182">
        <v>1422</v>
      </c>
      <c r="L3182">
        <v>1420</v>
      </c>
      <c r="M3182">
        <v>1421</v>
      </c>
      <c r="N3182">
        <v>1425</v>
      </c>
      <c r="O3182">
        <v>1429</v>
      </c>
      <c r="P3182" s="2">
        <v>1434</v>
      </c>
      <c r="Q3182" t="s">
        <v>3236</v>
      </c>
      <c r="W3182"/>
      <c r="X3182"/>
      <c r="Y3182"/>
      <c r="Z3182"/>
      <c r="AA3182"/>
      <c r="AB3182"/>
      <c r="AC3182"/>
    </row>
    <row r="3183" spans="1:29" x14ac:dyDescent="0.2">
      <c r="A3183" t="s">
        <v>3516</v>
      </c>
      <c r="B3183">
        <v>39003</v>
      </c>
      <c r="C3183">
        <v>157</v>
      </c>
      <c r="D3183" t="str">
        <f t="shared" si="163"/>
        <v>15700US0639003</v>
      </c>
      <c r="E3183" t="s">
        <v>3661</v>
      </c>
      <c r="F3183" t="s">
        <v>3223</v>
      </c>
      <c r="G3183" t="s">
        <v>3174</v>
      </c>
      <c r="H3183">
        <v>20246</v>
      </c>
      <c r="I3183">
        <v>20239</v>
      </c>
      <c r="J3183">
        <v>20249</v>
      </c>
      <c r="K3183">
        <v>20359</v>
      </c>
      <c r="L3183">
        <v>20441</v>
      </c>
      <c r="M3183">
        <v>20506</v>
      </c>
      <c r="N3183">
        <v>20495</v>
      </c>
      <c r="O3183">
        <v>20472</v>
      </c>
      <c r="P3183" s="2">
        <v>20447</v>
      </c>
      <c r="Q3183" t="s">
        <v>3233</v>
      </c>
      <c r="W3183"/>
      <c r="X3183"/>
      <c r="Y3183"/>
      <c r="Z3183"/>
      <c r="AA3183"/>
      <c r="AB3183"/>
      <c r="AC3183"/>
    </row>
    <row r="3184" spans="1:29" x14ac:dyDescent="0.2">
      <c r="A3184" t="s">
        <v>3517</v>
      </c>
      <c r="B3184">
        <v>39304</v>
      </c>
      <c r="C3184">
        <v>157</v>
      </c>
      <c r="D3184" t="str">
        <f t="shared" si="163"/>
        <v>15700US0639304</v>
      </c>
      <c r="E3184" t="s">
        <v>3396</v>
      </c>
      <c r="F3184" t="s">
        <v>3223</v>
      </c>
      <c r="G3184" t="s">
        <v>3174</v>
      </c>
      <c r="H3184">
        <v>5325</v>
      </c>
      <c r="I3184">
        <v>5316</v>
      </c>
      <c r="J3184">
        <v>5324</v>
      </c>
      <c r="K3184">
        <v>5357</v>
      </c>
      <c r="L3184">
        <v>5392</v>
      </c>
      <c r="M3184">
        <v>5411</v>
      </c>
      <c r="N3184">
        <v>5415</v>
      </c>
      <c r="O3184">
        <v>5422</v>
      </c>
      <c r="P3184" s="2">
        <v>5411</v>
      </c>
      <c r="Q3184" t="s">
        <v>3236</v>
      </c>
      <c r="W3184"/>
      <c r="X3184"/>
      <c r="Y3184"/>
      <c r="Z3184"/>
      <c r="AA3184"/>
      <c r="AB3184"/>
      <c r="AC3184"/>
    </row>
    <row r="3185" spans="1:29" x14ac:dyDescent="0.2">
      <c r="A3185" t="s">
        <v>3518</v>
      </c>
      <c r="B3185">
        <v>39892</v>
      </c>
      <c r="C3185">
        <v>157</v>
      </c>
      <c r="D3185" t="str">
        <f t="shared" si="163"/>
        <v>15700US0639892</v>
      </c>
      <c r="E3185" t="s">
        <v>3398</v>
      </c>
      <c r="F3185" t="s">
        <v>3223</v>
      </c>
      <c r="G3185" t="s">
        <v>3174</v>
      </c>
      <c r="H3185">
        <v>80048</v>
      </c>
      <c r="I3185">
        <v>80054</v>
      </c>
      <c r="J3185">
        <v>80076</v>
      </c>
      <c r="K3185">
        <v>80491</v>
      </c>
      <c r="L3185">
        <v>80802</v>
      </c>
      <c r="M3185">
        <v>81048</v>
      </c>
      <c r="N3185">
        <v>81120</v>
      </c>
      <c r="O3185">
        <v>81142</v>
      </c>
      <c r="P3185" s="2">
        <v>81138</v>
      </c>
      <c r="Q3185" t="s">
        <v>3236</v>
      </c>
      <c r="W3185"/>
      <c r="X3185"/>
      <c r="Y3185"/>
      <c r="Z3185"/>
      <c r="AA3185"/>
      <c r="AB3185"/>
      <c r="AC3185"/>
    </row>
    <row r="3186" spans="1:29" x14ac:dyDescent="0.2">
      <c r="A3186" t="s">
        <v>3519</v>
      </c>
      <c r="B3186">
        <v>40032</v>
      </c>
      <c r="C3186">
        <v>157</v>
      </c>
      <c r="D3186" t="str">
        <f t="shared" si="163"/>
        <v>15700US0640032</v>
      </c>
      <c r="E3186" t="s">
        <v>3399</v>
      </c>
      <c r="F3186" t="s">
        <v>3223</v>
      </c>
      <c r="G3186" t="s">
        <v>3174</v>
      </c>
      <c r="H3186">
        <v>48527</v>
      </c>
      <c r="I3186">
        <v>48527</v>
      </c>
      <c r="J3186">
        <v>48552</v>
      </c>
      <c r="K3186">
        <v>48765</v>
      </c>
      <c r="L3186">
        <v>48941</v>
      </c>
      <c r="M3186">
        <v>49073</v>
      </c>
      <c r="N3186">
        <v>49144</v>
      </c>
      <c r="O3186">
        <v>49252</v>
      </c>
      <c r="P3186" s="2">
        <v>49216</v>
      </c>
      <c r="Q3186" t="s">
        <v>3236</v>
      </c>
      <c r="W3186"/>
      <c r="X3186"/>
      <c r="Y3186"/>
      <c r="Z3186"/>
      <c r="AA3186"/>
      <c r="AB3186"/>
      <c r="AC3186"/>
    </row>
    <row r="3187" spans="1:29" x14ac:dyDescent="0.2">
      <c r="A3187" t="s">
        <v>3520</v>
      </c>
      <c r="B3187">
        <v>40130</v>
      </c>
      <c r="C3187">
        <v>157</v>
      </c>
      <c r="D3187" t="str">
        <f t="shared" si="163"/>
        <v>15700US0640130</v>
      </c>
      <c r="E3187" t="s">
        <v>3400</v>
      </c>
      <c r="F3187" t="s">
        <v>3223</v>
      </c>
      <c r="G3187" t="s">
        <v>3174</v>
      </c>
      <c r="H3187">
        <v>156633</v>
      </c>
      <c r="I3187">
        <v>156643</v>
      </c>
      <c r="J3187">
        <v>156865</v>
      </c>
      <c r="K3187">
        <v>158267</v>
      </c>
      <c r="L3187">
        <v>158535</v>
      </c>
      <c r="M3187">
        <v>159408</v>
      </c>
      <c r="N3187">
        <v>160037</v>
      </c>
      <c r="O3187">
        <v>160208</v>
      </c>
      <c r="P3187" s="2">
        <v>160106</v>
      </c>
      <c r="Q3187" t="s">
        <v>3236</v>
      </c>
      <c r="W3187"/>
      <c r="X3187"/>
      <c r="Y3187"/>
      <c r="Z3187"/>
      <c r="AA3187"/>
      <c r="AB3187"/>
      <c r="AC3187"/>
    </row>
    <row r="3188" spans="1:29" x14ac:dyDescent="0.2">
      <c r="A3188" t="s">
        <v>3521</v>
      </c>
      <c r="B3188">
        <v>40340</v>
      </c>
      <c r="C3188">
        <v>157</v>
      </c>
      <c r="D3188" t="str">
        <f t="shared" si="163"/>
        <v>15700US0640340</v>
      </c>
      <c r="E3188" t="s">
        <v>3402</v>
      </c>
      <c r="F3188" t="s">
        <v>3223</v>
      </c>
      <c r="G3188" t="s">
        <v>3174</v>
      </c>
      <c r="H3188">
        <v>39816</v>
      </c>
      <c r="I3188">
        <v>39816</v>
      </c>
      <c r="J3188">
        <v>39842</v>
      </c>
      <c r="K3188">
        <v>40071</v>
      </c>
      <c r="L3188">
        <v>40231</v>
      </c>
      <c r="M3188">
        <v>40389</v>
      </c>
      <c r="N3188">
        <v>40466</v>
      </c>
      <c r="O3188">
        <v>40510</v>
      </c>
      <c r="P3188" s="2">
        <v>40377</v>
      </c>
      <c r="Q3188" t="s">
        <v>3236</v>
      </c>
      <c r="W3188"/>
      <c r="X3188"/>
      <c r="Y3188"/>
      <c r="Z3188"/>
      <c r="AA3188"/>
      <c r="AB3188"/>
      <c r="AC3188"/>
    </row>
    <row r="3189" spans="1:29" x14ac:dyDescent="0.2">
      <c r="A3189" t="s">
        <v>3522</v>
      </c>
      <c r="B3189">
        <v>40830</v>
      </c>
      <c r="C3189">
        <v>157</v>
      </c>
      <c r="D3189" t="str">
        <f t="shared" si="163"/>
        <v>15700US0640830</v>
      </c>
      <c r="E3189" t="s">
        <v>3403</v>
      </c>
      <c r="F3189" t="s">
        <v>3223</v>
      </c>
      <c r="G3189" t="s">
        <v>3174</v>
      </c>
      <c r="H3189">
        <v>31063</v>
      </c>
      <c r="I3189">
        <v>31062</v>
      </c>
      <c r="J3189">
        <v>31080</v>
      </c>
      <c r="K3189">
        <v>31239</v>
      </c>
      <c r="L3189">
        <v>31373</v>
      </c>
      <c r="M3189">
        <v>31698</v>
      </c>
      <c r="N3189">
        <v>32292</v>
      </c>
      <c r="O3189">
        <v>32497</v>
      </c>
      <c r="P3189" s="2">
        <v>32389</v>
      </c>
      <c r="Q3189" t="s">
        <v>3236</v>
      </c>
      <c r="W3189"/>
      <c r="X3189"/>
      <c r="Y3189"/>
      <c r="Z3189"/>
      <c r="AA3189"/>
      <c r="AB3189"/>
      <c r="AC3189"/>
    </row>
    <row r="3190" spans="1:29" x14ac:dyDescent="0.2">
      <c r="A3190" t="s">
        <v>3523</v>
      </c>
      <c r="B3190">
        <v>40886</v>
      </c>
      <c r="C3190">
        <v>157</v>
      </c>
      <c r="D3190" t="str">
        <f t="shared" si="163"/>
        <v>15700US0640886</v>
      </c>
      <c r="E3190" t="s">
        <v>3404</v>
      </c>
      <c r="F3190" t="s">
        <v>3223</v>
      </c>
      <c r="G3190" t="s">
        <v>3174</v>
      </c>
      <c r="H3190">
        <v>32769</v>
      </c>
      <c r="I3190">
        <v>32769</v>
      </c>
      <c r="J3190">
        <v>32787</v>
      </c>
      <c r="K3190">
        <v>32947</v>
      </c>
      <c r="L3190">
        <v>33081</v>
      </c>
      <c r="M3190">
        <v>33187</v>
      </c>
      <c r="N3190">
        <v>33232</v>
      </c>
      <c r="O3190">
        <v>33248</v>
      </c>
      <c r="P3190" s="2">
        <v>33145</v>
      </c>
      <c r="Q3190" t="s">
        <v>3233</v>
      </c>
      <c r="W3190"/>
      <c r="X3190"/>
      <c r="Y3190"/>
      <c r="Z3190"/>
      <c r="AA3190"/>
      <c r="AB3190"/>
      <c r="AC3190"/>
    </row>
    <row r="3191" spans="1:29" x14ac:dyDescent="0.2">
      <c r="A3191" t="s">
        <v>3524</v>
      </c>
      <c r="B3191">
        <v>42468</v>
      </c>
      <c r="C3191">
        <v>157</v>
      </c>
      <c r="D3191" t="str">
        <f t="shared" si="163"/>
        <v>15700US0642468</v>
      </c>
      <c r="E3191" t="s">
        <v>3406</v>
      </c>
      <c r="F3191" t="s">
        <v>3223</v>
      </c>
      <c r="G3191" t="s">
        <v>3174</v>
      </c>
      <c r="H3191">
        <v>20256</v>
      </c>
      <c r="I3191">
        <v>20256</v>
      </c>
      <c r="J3191">
        <v>20270</v>
      </c>
      <c r="K3191">
        <v>20391</v>
      </c>
      <c r="L3191">
        <v>20530</v>
      </c>
      <c r="M3191">
        <v>20645</v>
      </c>
      <c r="N3191">
        <v>20678</v>
      </c>
      <c r="O3191">
        <v>20720</v>
      </c>
      <c r="P3191" s="2">
        <v>20693</v>
      </c>
      <c r="Q3191" t="s">
        <v>3233</v>
      </c>
      <c r="W3191"/>
      <c r="X3191"/>
      <c r="Y3191"/>
      <c r="Z3191"/>
      <c r="AA3191"/>
      <c r="AB3191"/>
      <c r="AC3191"/>
    </row>
    <row r="3192" spans="1:29" x14ac:dyDescent="0.2">
      <c r="A3192" t="s">
        <v>3525</v>
      </c>
      <c r="B3192">
        <v>43000</v>
      </c>
      <c r="C3192">
        <v>157</v>
      </c>
      <c r="D3192" t="str">
        <f t="shared" si="163"/>
        <v>15700US0643000</v>
      </c>
      <c r="E3192" t="s">
        <v>3407</v>
      </c>
      <c r="F3192" t="s">
        <v>3223</v>
      </c>
      <c r="G3192" t="s">
        <v>3174</v>
      </c>
      <c r="H3192">
        <v>462257</v>
      </c>
      <c r="I3192">
        <v>462235</v>
      </c>
      <c r="J3192">
        <v>462608</v>
      </c>
      <c r="K3192">
        <v>465154</v>
      </c>
      <c r="L3192">
        <v>467808</v>
      </c>
      <c r="M3192">
        <v>469148</v>
      </c>
      <c r="N3192">
        <v>470431</v>
      </c>
      <c r="O3192">
        <v>471439</v>
      </c>
      <c r="P3192" s="2">
        <v>470130</v>
      </c>
      <c r="Q3192" t="s">
        <v>3233</v>
      </c>
      <c r="W3192"/>
      <c r="X3192"/>
      <c r="Y3192"/>
      <c r="Z3192"/>
      <c r="AA3192"/>
      <c r="AB3192"/>
      <c r="AC3192"/>
    </row>
    <row r="3193" spans="1:29" x14ac:dyDescent="0.2">
      <c r="A3193" t="s">
        <v>3526</v>
      </c>
      <c r="B3193">
        <v>44000</v>
      </c>
      <c r="C3193">
        <v>157</v>
      </c>
      <c r="D3193" t="str">
        <f t="shared" si="163"/>
        <v>15700US0644000</v>
      </c>
      <c r="E3193" t="s">
        <v>3409</v>
      </c>
      <c r="F3193" t="s">
        <v>3223</v>
      </c>
      <c r="G3193" t="s">
        <v>3174</v>
      </c>
      <c r="H3193">
        <v>3792621</v>
      </c>
      <c r="I3193">
        <v>3792584</v>
      </c>
      <c r="J3193">
        <v>3796292</v>
      </c>
      <c r="K3193">
        <v>3825393</v>
      </c>
      <c r="L3193">
        <v>3858137</v>
      </c>
      <c r="M3193">
        <v>3890436</v>
      </c>
      <c r="N3193">
        <v>3920173</v>
      </c>
      <c r="O3193">
        <v>3949149</v>
      </c>
      <c r="P3193" s="2">
        <v>3976322</v>
      </c>
      <c r="Q3193" t="s">
        <v>3233</v>
      </c>
      <c r="W3193"/>
      <c r="X3193"/>
      <c r="Y3193"/>
      <c r="Z3193"/>
      <c r="AA3193"/>
      <c r="AB3193"/>
      <c r="AC3193"/>
    </row>
    <row r="3194" spans="1:29" x14ac:dyDescent="0.2">
      <c r="A3194" t="s">
        <v>3527</v>
      </c>
      <c r="B3194">
        <v>44574</v>
      </c>
      <c r="C3194">
        <v>157</v>
      </c>
      <c r="D3194" t="str">
        <f t="shared" si="163"/>
        <v>15700US0644574</v>
      </c>
      <c r="E3194" t="s">
        <v>3410</v>
      </c>
      <c r="F3194" t="s">
        <v>3223</v>
      </c>
      <c r="G3194" t="s">
        <v>3174</v>
      </c>
      <c r="H3194">
        <v>69772</v>
      </c>
      <c r="I3194">
        <v>69766</v>
      </c>
      <c r="J3194">
        <v>69621</v>
      </c>
      <c r="K3194">
        <v>69749</v>
      </c>
      <c r="L3194">
        <v>70709</v>
      </c>
      <c r="M3194">
        <v>71312</v>
      </c>
      <c r="N3194">
        <v>71377</v>
      </c>
      <c r="O3194">
        <v>71583</v>
      </c>
      <c r="P3194" s="2">
        <v>71187</v>
      </c>
      <c r="Q3194" t="s">
        <v>3233</v>
      </c>
      <c r="W3194"/>
      <c r="X3194"/>
      <c r="Y3194"/>
      <c r="Z3194"/>
      <c r="AA3194"/>
      <c r="AB3194"/>
      <c r="AC3194"/>
    </row>
    <row r="3195" spans="1:29" x14ac:dyDescent="0.2">
      <c r="A3195" t="s">
        <v>3528</v>
      </c>
      <c r="B3195">
        <v>45246</v>
      </c>
      <c r="C3195">
        <v>157</v>
      </c>
      <c r="D3195" t="str">
        <f t="shared" si="163"/>
        <v>15700US0645246</v>
      </c>
      <c r="E3195" t="s">
        <v>3411</v>
      </c>
      <c r="F3195" t="s">
        <v>3223</v>
      </c>
      <c r="G3195" t="s">
        <v>3174</v>
      </c>
      <c r="H3195">
        <v>12645</v>
      </c>
      <c r="I3195">
        <v>12635</v>
      </c>
      <c r="J3195">
        <v>12645</v>
      </c>
      <c r="K3195">
        <v>12707</v>
      </c>
      <c r="L3195">
        <v>12773</v>
      </c>
      <c r="M3195">
        <v>12834</v>
      </c>
      <c r="N3195">
        <v>12867</v>
      </c>
      <c r="O3195">
        <v>12891</v>
      </c>
      <c r="P3195" s="2">
        <v>12879</v>
      </c>
      <c r="Q3195" t="s">
        <v>3236</v>
      </c>
      <c r="W3195"/>
      <c r="X3195"/>
      <c r="Y3195"/>
      <c r="Z3195"/>
      <c r="AA3195"/>
      <c r="AB3195"/>
      <c r="AC3195"/>
    </row>
    <row r="3196" spans="1:29" x14ac:dyDescent="0.2">
      <c r="A3196" t="s">
        <v>3529</v>
      </c>
      <c r="B3196">
        <v>45400</v>
      </c>
      <c r="C3196">
        <v>157</v>
      </c>
      <c r="D3196" t="str">
        <f t="shared" si="163"/>
        <v>15700US0645400</v>
      </c>
      <c r="E3196" t="s">
        <v>3412</v>
      </c>
      <c r="F3196" t="s">
        <v>3223</v>
      </c>
      <c r="G3196" t="s">
        <v>3174</v>
      </c>
      <c r="H3196">
        <v>35135</v>
      </c>
      <c r="I3196">
        <v>35135</v>
      </c>
      <c r="J3196">
        <v>35138</v>
      </c>
      <c r="K3196">
        <v>35284</v>
      </c>
      <c r="L3196">
        <v>35420</v>
      </c>
      <c r="M3196">
        <v>35516</v>
      </c>
      <c r="N3196">
        <v>35563</v>
      </c>
      <c r="O3196">
        <v>35609</v>
      </c>
      <c r="P3196" s="2">
        <v>35741</v>
      </c>
      <c r="Q3196" t="s">
        <v>3233</v>
      </c>
      <c r="W3196"/>
      <c r="X3196"/>
      <c r="Y3196"/>
      <c r="Z3196"/>
      <c r="AA3196"/>
      <c r="AB3196"/>
      <c r="AC3196"/>
    </row>
    <row r="3197" spans="1:29" x14ac:dyDescent="0.2">
      <c r="A3197" t="s">
        <v>3530</v>
      </c>
      <c r="B3197">
        <v>46492</v>
      </c>
      <c r="C3197">
        <v>157</v>
      </c>
      <c r="D3197" t="str">
        <f t="shared" si="163"/>
        <v>15700US0646492</v>
      </c>
      <c r="E3197" t="s">
        <v>3413</v>
      </c>
      <c r="F3197" t="s">
        <v>3223</v>
      </c>
      <c r="G3197" t="s">
        <v>3174</v>
      </c>
      <c r="H3197">
        <v>27395</v>
      </c>
      <c r="I3197">
        <v>27395</v>
      </c>
      <c r="J3197">
        <v>27405</v>
      </c>
      <c r="K3197">
        <v>27525</v>
      </c>
      <c r="L3197">
        <v>27612</v>
      </c>
      <c r="M3197">
        <v>27696</v>
      </c>
      <c r="N3197">
        <v>27720</v>
      </c>
      <c r="O3197">
        <v>27728</v>
      </c>
      <c r="P3197" s="2">
        <v>27633</v>
      </c>
      <c r="Q3197" t="s">
        <v>3233</v>
      </c>
      <c r="W3197"/>
      <c r="X3197"/>
      <c r="Y3197"/>
      <c r="Z3197"/>
      <c r="AA3197"/>
      <c r="AB3197"/>
      <c r="AC3197"/>
    </row>
    <row r="3198" spans="1:29" x14ac:dyDescent="0.2">
      <c r="A3198" t="s">
        <v>3531</v>
      </c>
      <c r="B3198">
        <v>48648</v>
      </c>
      <c r="C3198">
        <v>157</v>
      </c>
      <c r="D3198" t="str">
        <f t="shared" si="163"/>
        <v>15700US0648648</v>
      </c>
      <c r="E3198" t="s">
        <v>3415</v>
      </c>
      <c r="F3198" t="s">
        <v>3223</v>
      </c>
      <c r="G3198" t="s">
        <v>3174</v>
      </c>
      <c r="H3198">
        <v>36590</v>
      </c>
      <c r="I3198">
        <v>36590</v>
      </c>
      <c r="J3198">
        <v>36603</v>
      </c>
      <c r="K3198">
        <v>36785</v>
      </c>
      <c r="L3198">
        <v>36922</v>
      </c>
      <c r="M3198">
        <v>37073</v>
      </c>
      <c r="N3198">
        <v>37161</v>
      </c>
      <c r="O3198">
        <v>37248</v>
      </c>
      <c r="P3198" s="2">
        <v>37126</v>
      </c>
      <c r="Q3198" t="s">
        <v>3236</v>
      </c>
      <c r="W3198"/>
      <c r="X3198"/>
      <c r="Y3198"/>
      <c r="Z3198"/>
      <c r="AA3198"/>
      <c r="AB3198"/>
      <c r="AC3198"/>
    </row>
    <row r="3199" spans="1:29" x14ac:dyDescent="0.2">
      <c r="A3199" t="s">
        <v>3532</v>
      </c>
      <c r="B3199">
        <v>48816</v>
      </c>
      <c r="C3199">
        <v>157</v>
      </c>
      <c r="D3199" t="str">
        <f t="shared" si="163"/>
        <v>15700US0648816</v>
      </c>
      <c r="E3199" t="s">
        <v>3417</v>
      </c>
      <c r="F3199" t="s">
        <v>3223</v>
      </c>
      <c r="G3199" t="s">
        <v>3174</v>
      </c>
      <c r="H3199">
        <v>62500</v>
      </c>
      <c r="I3199">
        <v>62490</v>
      </c>
      <c r="J3199">
        <v>62515</v>
      </c>
      <c r="K3199">
        <v>62991</v>
      </c>
      <c r="L3199">
        <v>63247</v>
      </c>
      <c r="M3199">
        <v>63433</v>
      </c>
      <c r="N3199">
        <v>63498</v>
      </c>
      <c r="O3199">
        <v>63553</v>
      </c>
      <c r="P3199" s="2">
        <v>63335</v>
      </c>
      <c r="Q3199" t="s">
        <v>3236</v>
      </c>
      <c r="W3199"/>
      <c r="X3199"/>
      <c r="Y3199"/>
      <c r="Z3199"/>
      <c r="AA3199"/>
      <c r="AB3199"/>
      <c r="AC3199"/>
    </row>
    <row r="3200" spans="1:29" x14ac:dyDescent="0.2">
      <c r="A3200" t="s">
        <v>3533</v>
      </c>
      <c r="B3200">
        <v>48914</v>
      </c>
      <c r="C3200">
        <v>157</v>
      </c>
      <c r="D3200" t="str">
        <f t="shared" si="163"/>
        <v>15700US0648914</v>
      </c>
      <c r="E3200" t="s">
        <v>3418</v>
      </c>
      <c r="F3200" t="s">
        <v>3223</v>
      </c>
      <c r="G3200" t="s">
        <v>3174</v>
      </c>
      <c r="H3200">
        <v>60269</v>
      </c>
      <c r="I3200">
        <v>60256</v>
      </c>
      <c r="J3200">
        <v>60271</v>
      </c>
      <c r="K3200">
        <v>60577</v>
      </c>
      <c r="L3200">
        <v>60801</v>
      </c>
      <c r="M3200">
        <v>60980</v>
      </c>
      <c r="N3200">
        <v>61036</v>
      </c>
      <c r="O3200">
        <v>61114</v>
      </c>
      <c r="P3200" s="2">
        <v>61075</v>
      </c>
      <c r="Q3200" t="s">
        <v>3236</v>
      </c>
      <c r="W3200"/>
      <c r="X3200"/>
      <c r="Y3200"/>
      <c r="Z3200"/>
      <c r="AA3200"/>
      <c r="AB3200"/>
      <c r="AC3200"/>
    </row>
    <row r="3201" spans="1:29" x14ac:dyDescent="0.2">
      <c r="A3201" t="s">
        <v>3534</v>
      </c>
      <c r="B3201">
        <v>52526</v>
      </c>
      <c r="C3201">
        <v>157</v>
      </c>
      <c r="D3201" t="str">
        <f t="shared" si="163"/>
        <v>15700US0652526</v>
      </c>
      <c r="E3201" t="s">
        <v>3421</v>
      </c>
      <c r="F3201" t="s">
        <v>3223</v>
      </c>
      <c r="G3201" t="s">
        <v>3174</v>
      </c>
      <c r="H3201">
        <v>105549</v>
      </c>
      <c r="I3201">
        <v>105549</v>
      </c>
      <c r="J3201">
        <v>105581</v>
      </c>
      <c r="K3201">
        <v>106049</v>
      </c>
      <c r="L3201">
        <v>106185</v>
      </c>
      <c r="M3201">
        <v>106380</v>
      </c>
      <c r="N3201">
        <v>106491</v>
      </c>
      <c r="O3201">
        <v>106531</v>
      </c>
      <c r="P3201" s="2">
        <v>106178</v>
      </c>
      <c r="Q3201" t="s">
        <v>3236</v>
      </c>
      <c r="W3201"/>
      <c r="X3201"/>
      <c r="Y3201"/>
      <c r="Z3201"/>
      <c r="AA3201"/>
      <c r="AB3201"/>
      <c r="AC3201"/>
    </row>
    <row r="3202" spans="1:29" x14ac:dyDescent="0.2">
      <c r="A3202" t="s">
        <v>3535</v>
      </c>
      <c r="B3202">
        <v>55156</v>
      </c>
      <c r="C3202">
        <v>157</v>
      </c>
      <c r="D3202" t="str">
        <f t="shared" si="163"/>
        <v>15700US0655156</v>
      </c>
      <c r="E3202" t="s">
        <v>3424</v>
      </c>
      <c r="F3202" t="s">
        <v>3223</v>
      </c>
      <c r="G3202" t="s">
        <v>3174</v>
      </c>
      <c r="H3202">
        <v>152750</v>
      </c>
      <c r="I3202">
        <v>152746</v>
      </c>
      <c r="J3202">
        <v>153006</v>
      </c>
      <c r="K3202">
        <v>154217</v>
      </c>
      <c r="L3202">
        <v>155181</v>
      </c>
      <c r="M3202">
        <v>156890</v>
      </c>
      <c r="N3202">
        <v>157220</v>
      </c>
      <c r="O3202">
        <v>157433</v>
      </c>
      <c r="P3202" s="2">
        <v>157356</v>
      </c>
      <c r="Q3202" t="s">
        <v>3236</v>
      </c>
      <c r="W3202"/>
      <c r="X3202"/>
      <c r="Y3202"/>
      <c r="Z3202"/>
      <c r="AA3202"/>
      <c r="AB3202"/>
      <c r="AC3202"/>
    </row>
    <row r="3203" spans="1:29" x14ac:dyDescent="0.2">
      <c r="A3203" t="s">
        <v>3536</v>
      </c>
      <c r="B3203">
        <v>55380</v>
      </c>
      <c r="C3203">
        <v>157</v>
      </c>
      <c r="D3203" t="str">
        <f t="shared" si="163"/>
        <v>15700US0655380</v>
      </c>
      <c r="E3203" t="s">
        <v>3425</v>
      </c>
      <c r="F3203" t="s">
        <v>3223</v>
      </c>
      <c r="G3203" t="s">
        <v>3174</v>
      </c>
      <c r="H3203">
        <v>13438</v>
      </c>
      <c r="I3203">
        <v>13438</v>
      </c>
      <c r="J3203">
        <v>13440</v>
      </c>
      <c r="K3203">
        <v>13498</v>
      </c>
      <c r="L3203">
        <v>13535</v>
      </c>
      <c r="M3203">
        <v>13577</v>
      </c>
      <c r="N3203">
        <v>13589</v>
      </c>
      <c r="O3203">
        <v>13596</v>
      </c>
      <c r="P3203" s="2">
        <v>13586</v>
      </c>
      <c r="Q3203" t="s">
        <v>3233</v>
      </c>
      <c r="W3203"/>
      <c r="X3203"/>
      <c r="Y3203"/>
      <c r="Z3203"/>
      <c r="AA3203"/>
      <c r="AB3203"/>
      <c r="AC3203"/>
    </row>
    <row r="3204" spans="1:29" x14ac:dyDescent="0.2">
      <c r="A3204" t="s">
        <v>3537</v>
      </c>
      <c r="B3204">
        <v>55618</v>
      </c>
      <c r="C3204">
        <v>157</v>
      </c>
      <c r="D3204" t="str">
        <f t="shared" si="163"/>
        <v>15700US0655618</v>
      </c>
      <c r="E3204" t="s">
        <v>3426</v>
      </c>
      <c r="F3204" t="s">
        <v>3223</v>
      </c>
      <c r="G3204" t="s">
        <v>3174</v>
      </c>
      <c r="H3204">
        <v>54098</v>
      </c>
      <c r="I3204">
        <v>54098</v>
      </c>
      <c r="J3204">
        <v>54124</v>
      </c>
      <c r="K3204">
        <v>54400</v>
      </c>
      <c r="L3204">
        <v>54682</v>
      </c>
      <c r="M3204">
        <v>54978</v>
      </c>
      <c r="N3204">
        <v>55052</v>
      </c>
      <c r="O3204">
        <v>55100</v>
      </c>
      <c r="P3204" s="2">
        <v>54909</v>
      </c>
      <c r="Q3204" t="s">
        <v>3233</v>
      </c>
      <c r="W3204"/>
      <c r="X3204"/>
      <c r="Y3204"/>
      <c r="Z3204"/>
      <c r="AA3204"/>
      <c r="AB3204"/>
      <c r="AC3204"/>
    </row>
    <row r="3205" spans="1:29" x14ac:dyDescent="0.2">
      <c r="A3205" t="s">
        <v>3538</v>
      </c>
      <c r="B3205">
        <v>56000</v>
      </c>
      <c r="C3205">
        <v>157</v>
      </c>
      <c r="D3205" t="str">
        <f t="shared" si="163"/>
        <v>15700US0656000</v>
      </c>
      <c r="E3205" t="s">
        <v>3427</v>
      </c>
      <c r="F3205" t="s">
        <v>3223</v>
      </c>
      <c r="G3205" t="s">
        <v>3174</v>
      </c>
      <c r="H3205">
        <v>137122</v>
      </c>
      <c r="I3205">
        <v>137124</v>
      </c>
      <c r="J3205">
        <v>137170</v>
      </c>
      <c r="K3205">
        <v>137846</v>
      </c>
      <c r="L3205">
        <v>138378</v>
      </c>
      <c r="M3205">
        <v>139643</v>
      </c>
      <c r="N3205">
        <v>139924</v>
      </c>
      <c r="O3205">
        <v>141438</v>
      </c>
      <c r="P3205" s="2">
        <v>142059</v>
      </c>
      <c r="Q3205" t="s">
        <v>3236</v>
      </c>
      <c r="W3205"/>
      <c r="X3205"/>
      <c r="Y3205"/>
      <c r="Z3205"/>
      <c r="AA3205"/>
      <c r="AB3205"/>
      <c r="AC3205"/>
    </row>
    <row r="3206" spans="1:29" x14ac:dyDescent="0.2">
      <c r="A3206" t="s">
        <v>3539</v>
      </c>
      <c r="B3206">
        <v>56924</v>
      </c>
      <c r="C3206">
        <v>157</v>
      </c>
      <c r="D3206" t="str">
        <f t="shared" si="163"/>
        <v>15700US0656924</v>
      </c>
      <c r="E3206" t="s">
        <v>3428</v>
      </c>
      <c r="F3206" t="s">
        <v>3223</v>
      </c>
      <c r="G3206" t="s">
        <v>3174</v>
      </c>
      <c r="H3206">
        <v>62942</v>
      </c>
      <c r="I3206">
        <v>62948</v>
      </c>
      <c r="J3206">
        <v>62974</v>
      </c>
      <c r="K3206">
        <v>63301</v>
      </c>
      <c r="L3206">
        <v>63550</v>
      </c>
      <c r="M3206">
        <v>63748</v>
      </c>
      <c r="N3206">
        <v>63814</v>
      </c>
      <c r="O3206">
        <v>63850</v>
      </c>
      <c r="P3206" s="2">
        <v>63635</v>
      </c>
      <c r="Q3206" t="s">
        <v>3236</v>
      </c>
      <c r="W3206"/>
      <c r="X3206"/>
      <c r="Y3206"/>
      <c r="Z3206"/>
      <c r="AA3206"/>
      <c r="AB3206"/>
      <c r="AC3206"/>
    </row>
    <row r="3207" spans="1:29" x14ac:dyDescent="0.2">
      <c r="A3207" t="s">
        <v>3540</v>
      </c>
      <c r="B3207">
        <v>58072</v>
      </c>
      <c r="C3207">
        <v>157</v>
      </c>
      <c r="D3207" t="str">
        <f t="shared" si="163"/>
        <v>15700US0658072</v>
      </c>
      <c r="E3207" t="s">
        <v>3430</v>
      </c>
      <c r="F3207" t="s">
        <v>3223</v>
      </c>
      <c r="G3207" t="s">
        <v>3174</v>
      </c>
      <c r="H3207">
        <v>149058</v>
      </c>
      <c r="I3207">
        <v>149030</v>
      </c>
      <c r="J3207">
        <v>149111</v>
      </c>
      <c r="K3207">
        <v>149825</v>
      </c>
      <c r="L3207">
        <v>150619</v>
      </c>
      <c r="M3207">
        <v>151230</v>
      </c>
      <c r="N3207">
        <v>152317</v>
      </c>
      <c r="O3207">
        <v>152396</v>
      </c>
      <c r="P3207" s="2">
        <v>152494</v>
      </c>
      <c r="Q3207" t="s">
        <v>3236</v>
      </c>
      <c r="W3207"/>
      <c r="X3207"/>
      <c r="Y3207"/>
      <c r="Z3207"/>
      <c r="AA3207"/>
      <c r="AB3207"/>
      <c r="AC3207"/>
    </row>
    <row r="3208" spans="1:29" x14ac:dyDescent="0.2">
      <c r="A3208" t="s">
        <v>3541</v>
      </c>
      <c r="B3208">
        <v>59514</v>
      </c>
      <c r="C3208">
        <v>157</v>
      </c>
      <c r="D3208" t="str">
        <f t="shared" si="163"/>
        <v>15700US0659514</v>
      </c>
      <c r="E3208" t="s">
        <v>3432</v>
      </c>
      <c r="F3208" t="s">
        <v>3223</v>
      </c>
      <c r="G3208" t="s">
        <v>3174</v>
      </c>
      <c r="H3208">
        <v>41643</v>
      </c>
      <c r="I3208">
        <v>41657</v>
      </c>
      <c r="J3208">
        <v>41677</v>
      </c>
      <c r="K3208">
        <v>42054</v>
      </c>
      <c r="L3208">
        <v>42255</v>
      </c>
      <c r="M3208">
        <v>42399</v>
      </c>
      <c r="N3208">
        <v>42459</v>
      </c>
      <c r="O3208">
        <v>42492</v>
      </c>
      <c r="P3208" s="2">
        <v>42435</v>
      </c>
      <c r="Q3208" t="s">
        <v>3233</v>
      </c>
      <c r="R3208" s="2" t="s">
        <v>3233</v>
      </c>
      <c r="S3208" s="2">
        <f>SUMIF(Q:Q,R3208,P:P)</f>
        <v>6457857</v>
      </c>
      <c r="T3208" s="2">
        <f>S3208-$S$4</f>
        <v>-4693.2599999997765</v>
      </c>
      <c r="W3208"/>
      <c r="X3208"/>
      <c r="Y3208"/>
      <c r="Z3208"/>
      <c r="AA3208"/>
      <c r="AB3208"/>
      <c r="AC3208"/>
    </row>
    <row r="3209" spans="1:29" x14ac:dyDescent="0.2">
      <c r="A3209" t="s">
        <v>3542</v>
      </c>
      <c r="B3209">
        <v>60018</v>
      </c>
      <c r="C3209">
        <v>157</v>
      </c>
      <c r="D3209" t="str">
        <f t="shared" si="163"/>
        <v>15700US0660018</v>
      </c>
      <c r="E3209" t="s">
        <v>3435</v>
      </c>
      <c r="F3209" t="s">
        <v>3223</v>
      </c>
      <c r="G3209" t="s">
        <v>3174</v>
      </c>
      <c r="H3209">
        <v>66748</v>
      </c>
      <c r="I3209">
        <v>66748</v>
      </c>
      <c r="J3209">
        <v>66774</v>
      </c>
      <c r="K3209">
        <v>67097</v>
      </c>
      <c r="L3209">
        <v>67385</v>
      </c>
      <c r="M3209">
        <v>67608</v>
      </c>
      <c r="N3209">
        <v>67673</v>
      </c>
      <c r="O3209">
        <v>67772</v>
      </c>
      <c r="P3209" s="2">
        <v>67867</v>
      </c>
      <c r="Q3209" t="s">
        <v>3233</v>
      </c>
      <c r="R3209" s="2" t="s">
        <v>3236</v>
      </c>
      <c r="S3209" s="2">
        <f t="shared" ref="S3209:S3212" si="165">SUMIF(Q:Q,R3209,P:P)</f>
        <v>6454795</v>
      </c>
      <c r="T3209" s="2">
        <f>S3209-$S$4</f>
        <v>-7755.2599999997765</v>
      </c>
      <c r="W3209"/>
      <c r="X3209"/>
      <c r="Y3209"/>
      <c r="Z3209"/>
      <c r="AB3209"/>
      <c r="AC3209"/>
    </row>
    <row r="3210" spans="1:29" x14ac:dyDescent="0.2">
      <c r="A3210" t="s">
        <v>3543</v>
      </c>
      <c r="B3210">
        <v>62602</v>
      </c>
      <c r="C3210">
        <v>157</v>
      </c>
      <c r="D3210" t="str">
        <f t="shared" ref="D3210:D3232" si="166">_xlfn.CONCAT("15700US06",TEXT(B3210,"00000"))</f>
        <v>15700US0662602</v>
      </c>
      <c r="E3210" t="s">
        <v>3437</v>
      </c>
      <c r="F3210" t="s">
        <v>3223</v>
      </c>
      <c r="G3210" t="s">
        <v>3174</v>
      </c>
      <c r="H3210">
        <v>1860</v>
      </c>
      <c r="I3210">
        <v>1860</v>
      </c>
      <c r="J3210">
        <v>1861</v>
      </c>
      <c r="K3210">
        <v>1869</v>
      </c>
      <c r="L3210">
        <v>1882</v>
      </c>
      <c r="M3210">
        <v>1890</v>
      </c>
      <c r="N3210">
        <v>1889</v>
      </c>
      <c r="O3210">
        <v>1887</v>
      </c>
      <c r="P3210" s="2">
        <v>1887</v>
      </c>
      <c r="Q3210" t="s">
        <v>3233</v>
      </c>
      <c r="R3210" s="2" t="s">
        <v>3238</v>
      </c>
      <c r="S3210" s="2">
        <f t="shared" si="165"/>
        <v>6465841</v>
      </c>
      <c r="T3210" s="2">
        <f>S3210-$S$4</f>
        <v>3290.7400000002235</v>
      </c>
      <c r="W3210"/>
      <c r="X3210"/>
      <c r="Y3210"/>
      <c r="Z3210"/>
      <c r="AB3210"/>
      <c r="AC3210"/>
    </row>
    <row r="3211" spans="1:29" x14ac:dyDescent="0.2">
      <c r="A3211" t="s">
        <v>3544</v>
      </c>
      <c r="B3211">
        <v>62644</v>
      </c>
      <c r="C3211">
        <v>157</v>
      </c>
      <c r="D3211" t="str">
        <f t="shared" si="166"/>
        <v>15700US0662644</v>
      </c>
      <c r="E3211" t="s">
        <v>3438</v>
      </c>
      <c r="F3211" t="s">
        <v>3223</v>
      </c>
      <c r="G3211" t="s">
        <v>3174</v>
      </c>
      <c r="H3211">
        <v>8067</v>
      </c>
      <c r="I3211">
        <v>8060</v>
      </c>
      <c r="J3211">
        <v>8065</v>
      </c>
      <c r="K3211">
        <v>8109</v>
      </c>
      <c r="L3211">
        <v>8159</v>
      </c>
      <c r="M3211">
        <v>8201</v>
      </c>
      <c r="N3211">
        <v>8213</v>
      </c>
      <c r="O3211">
        <v>8231</v>
      </c>
      <c r="P3211" s="2">
        <v>8231</v>
      </c>
      <c r="Q3211" t="s">
        <v>3233</v>
      </c>
      <c r="R3211" s="2" t="s">
        <v>3240</v>
      </c>
      <c r="S3211" s="2">
        <f t="shared" si="165"/>
        <v>6459897</v>
      </c>
      <c r="T3211" s="2">
        <f>S3211-$S$4</f>
        <v>-2653.2599999997765</v>
      </c>
      <c r="W3211"/>
      <c r="X3211"/>
      <c r="Y3211"/>
      <c r="Z3211"/>
      <c r="AA3211"/>
      <c r="AB3211"/>
      <c r="AC3211"/>
    </row>
    <row r="3212" spans="1:29" x14ac:dyDescent="0.2">
      <c r="A3212" t="s">
        <v>3545</v>
      </c>
      <c r="B3212">
        <v>62896</v>
      </c>
      <c r="C3212">
        <v>157</v>
      </c>
      <c r="D3212" t="str">
        <f t="shared" si="166"/>
        <v>15700US0662896</v>
      </c>
      <c r="E3212" t="s">
        <v>3439</v>
      </c>
      <c r="F3212" t="s">
        <v>3223</v>
      </c>
      <c r="G3212" t="s">
        <v>3174</v>
      </c>
      <c r="H3212">
        <v>53764</v>
      </c>
      <c r="I3212">
        <v>53771</v>
      </c>
      <c r="J3212">
        <v>53815</v>
      </c>
      <c r="K3212">
        <v>54096</v>
      </c>
      <c r="L3212">
        <v>54323</v>
      </c>
      <c r="M3212">
        <v>54531</v>
      </c>
      <c r="N3212">
        <v>54581</v>
      </c>
      <c r="O3212">
        <v>54593</v>
      </c>
      <c r="P3212" s="2">
        <v>54500</v>
      </c>
      <c r="Q3212" t="s">
        <v>3236</v>
      </c>
      <c r="R3212" s="2" t="s">
        <v>3278</v>
      </c>
      <c r="S3212" s="2">
        <f t="shared" si="165"/>
        <v>6465926</v>
      </c>
      <c r="T3212" s="2">
        <f>S3212-$S$4</f>
        <v>3375.7400000002235</v>
      </c>
      <c r="W3212"/>
      <c r="X3212"/>
      <c r="Y3212"/>
      <c r="Z3212"/>
      <c r="AA3212"/>
      <c r="AB3212"/>
      <c r="AC3212"/>
    </row>
    <row r="3213" spans="1:29" x14ac:dyDescent="0.2">
      <c r="A3213" t="s">
        <v>3546</v>
      </c>
      <c r="B3213">
        <v>66070</v>
      </c>
      <c r="C3213">
        <v>157</v>
      </c>
      <c r="D3213" t="str">
        <f t="shared" si="166"/>
        <v>15700US0666070</v>
      </c>
      <c r="E3213" t="s">
        <v>3442</v>
      </c>
      <c r="F3213" t="s">
        <v>3223</v>
      </c>
      <c r="G3213" t="s">
        <v>3174</v>
      </c>
      <c r="H3213">
        <v>33371</v>
      </c>
      <c r="I3213">
        <v>33375</v>
      </c>
      <c r="J3213">
        <v>33389</v>
      </c>
      <c r="K3213">
        <v>33552</v>
      </c>
      <c r="L3213">
        <v>33701</v>
      </c>
      <c r="M3213">
        <v>33822</v>
      </c>
      <c r="N3213">
        <v>34413</v>
      </c>
      <c r="O3213">
        <v>34433</v>
      </c>
      <c r="P3213" s="2">
        <v>34338</v>
      </c>
      <c r="Q3213" t="s">
        <v>3236</v>
      </c>
      <c r="W3213"/>
      <c r="X3213"/>
      <c r="Y3213"/>
      <c r="Z3213"/>
      <c r="AA3213"/>
      <c r="AB3213"/>
      <c r="AC3213"/>
    </row>
    <row r="3214" spans="1:29" x14ac:dyDescent="0.2">
      <c r="A3214" t="s">
        <v>3547</v>
      </c>
      <c r="B3214">
        <v>66140</v>
      </c>
      <c r="C3214">
        <v>157</v>
      </c>
      <c r="D3214" t="str">
        <f t="shared" si="166"/>
        <v>15700US0666140</v>
      </c>
      <c r="E3214" t="s">
        <v>3443</v>
      </c>
      <c r="F3214" t="s">
        <v>3223</v>
      </c>
      <c r="G3214" t="s">
        <v>3174</v>
      </c>
      <c r="H3214">
        <v>23645</v>
      </c>
      <c r="I3214">
        <v>23646</v>
      </c>
      <c r="J3214">
        <v>23658</v>
      </c>
      <c r="K3214">
        <v>23780</v>
      </c>
      <c r="L3214">
        <v>23827</v>
      </c>
      <c r="M3214">
        <v>24154</v>
      </c>
      <c r="N3214">
        <v>24474</v>
      </c>
      <c r="O3214">
        <v>24788</v>
      </c>
      <c r="P3214" s="2">
        <v>24717</v>
      </c>
      <c r="Q3214" t="s">
        <v>3233</v>
      </c>
      <c r="W3214"/>
      <c r="X3214"/>
      <c r="Y3214"/>
      <c r="Z3214"/>
      <c r="AA3214"/>
      <c r="AB3214"/>
      <c r="AC3214"/>
    </row>
    <row r="3215" spans="1:29" x14ac:dyDescent="0.2">
      <c r="A3215" t="s">
        <v>3548</v>
      </c>
      <c r="B3215">
        <v>67042</v>
      </c>
      <c r="C3215">
        <v>157</v>
      </c>
      <c r="D3215" t="str">
        <f t="shared" si="166"/>
        <v>15700US0667042</v>
      </c>
      <c r="E3215" t="s">
        <v>3444</v>
      </c>
      <c r="F3215" t="s">
        <v>3223</v>
      </c>
      <c r="G3215" t="s">
        <v>3174</v>
      </c>
      <c r="H3215">
        <v>39718</v>
      </c>
      <c r="I3215">
        <v>39634</v>
      </c>
      <c r="J3215">
        <v>39652</v>
      </c>
      <c r="K3215">
        <v>39854</v>
      </c>
      <c r="L3215">
        <v>40013</v>
      </c>
      <c r="M3215">
        <v>40124</v>
      </c>
      <c r="N3215">
        <v>40159</v>
      </c>
      <c r="O3215">
        <v>40194</v>
      </c>
      <c r="P3215" s="2">
        <v>40404</v>
      </c>
      <c r="Q3215" t="s">
        <v>3236</v>
      </c>
      <c r="W3215"/>
      <c r="X3215"/>
      <c r="Y3215"/>
      <c r="Z3215"/>
      <c r="AA3215"/>
      <c r="AB3215"/>
      <c r="AC3215"/>
    </row>
    <row r="3216" spans="1:29" x14ac:dyDescent="0.2">
      <c r="A3216" t="s">
        <v>3549</v>
      </c>
      <c r="B3216">
        <v>68224</v>
      </c>
      <c r="C3216">
        <v>157</v>
      </c>
      <c r="D3216" t="str">
        <f t="shared" si="166"/>
        <v>15700US0668224</v>
      </c>
      <c r="E3216" t="s">
        <v>3446</v>
      </c>
      <c r="F3216" t="s">
        <v>3223</v>
      </c>
      <c r="G3216" t="s">
        <v>3174</v>
      </c>
      <c r="H3216">
        <v>13147</v>
      </c>
      <c r="I3216">
        <v>13142</v>
      </c>
      <c r="J3216">
        <v>13147</v>
      </c>
      <c r="K3216">
        <v>13211</v>
      </c>
      <c r="L3216">
        <v>13259</v>
      </c>
      <c r="M3216">
        <v>13310</v>
      </c>
      <c r="N3216">
        <v>13342</v>
      </c>
      <c r="O3216">
        <v>13387</v>
      </c>
      <c r="P3216" s="2">
        <v>13365</v>
      </c>
      <c r="Q3216" t="s">
        <v>3233</v>
      </c>
      <c r="W3216"/>
      <c r="X3216"/>
      <c r="Y3216"/>
      <c r="Z3216"/>
      <c r="AA3216"/>
      <c r="AB3216"/>
      <c r="AC3216"/>
    </row>
    <row r="3217" spans="1:29" x14ac:dyDescent="0.2">
      <c r="A3217" t="s">
        <v>3550</v>
      </c>
      <c r="B3217">
        <v>69088</v>
      </c>
      <c r="C3217">
        <v>157</v>
      </c>
      <c r="D3217" t="str">
        <f t="shared" si="166"/>
        <v>15700US0669088</v>
      </c>
      <c r="E3217" t="s">
        <v>3448</v>
      </c>
      <c r="F3217" t="s">
        <v>3223</v>
      </c>
      <c r="G3217" t="s">
        <v>3174</v>
      </c>
      <c r="H3217">
        <v>176320</v>
      </c>
      <c r="I3217">
        <v>176296</v>
      </c>
      <c r="J3217">
        <v>176416</v>
      </c>
      <c r="K3217">
        <v>177573</v>
      </c>
      <c r="L3217">
        <v>178496</v>
      </c>
      <c r="M3217">
        <v>179296</v>
      </c>
      <c r="N3217">
        <v>180340</v>
      </c>
      <c r="O3217">
        <v>181322</v>
      </c>
      <c r="P3217" s="2">
        <v>181972</v>
      </c>
      <c r="Q3217" t="s">
        <v>3236</v>
      </c>
      <c r="W3217"/>
      <c r="X3217"/>
      <c r="Y3217"/>
      <c r="Z3217"/>
      <c r="AA3217"/>
      <c r="AB3217"/>
      <c r="AC3217"/>
    </row>
    <row r="3218" spans="1:29" x14ac:dyDescent="0.2">
      <c r="A3218" t="s">
        <v>3551</v>
      </c>
      <c r="B3218">
        <v>69154</v>
      </c>
      <c r="C3218">
        <v>157</v>
      </c>
      <c r="D3218" t="str">
        <f t="shared" si="166"/>
        <v>15700US0669154</v>
      </c>
      <c r="E3218" t="s">
        <v>3449</v>
      </c>
      <c r="F3218" t="s">
        <v>3223</v>
      </c>
      <c r="G3218" t="s">
        <v>3174</v>
      </c>
      <c r="H3218">
        <v>16223</v>
      </c>
      <c r="I3218">
        <v>16221</v>
      </c>
      <c r="J3218">
        <v>16264</v>
      </c>
      <c r="K3218">
        <v>16522</v>
      </c>
      <c r="L3218">
        <v>16750</v>
      </c>
      <c r="M3218">
        <v>17027</v>
      </c>
      <c r="N3218">
        <v>17412</v>
      </c>
      <c r="O3218">
        <v>17920</v>
      </c>
      <c r="P3218" s="2">
        <v>18027</v>
      </c>
      <c r="Q3218" t="s">
        <v>3236</v>
      </c>
      <c r="W3218"/>
      <c r="X3218"/>
      <c r="Y3218"/>
      <c r="Z3218"/>
      <c r="AA3218"/>
      <c r="AB3218"/>
      <c r="AC3218"/>
    </row>
    <row r="3219" spans="1:29" x14ac:dyDescent="0.2">
      <c r="A3219" t="s">
        <v>3552</v>
      </c>
      <c r="B3219">
        <v>70000</v>
      </c>
      <c r="C3219">
        <v>157</v>
      </c>
      <c r="D3219" t="str">
        <f t="shared" si="166"/>
        <v>15700US0670000</v>
      </c>
      <c r="E3219" t="s">
        <v>3450</v>
      </c>
      <c r="F3219" t="s">
        <v>3223</v>
      </c>
      <c r="G3219" t="s">
        <v>3174</v>
      </c>
      <c r="H3219">
        <v>89736</v>
      </c>
      <c r="I3219">
        <v>89742</v>
      </c>
      <c r="J3219">
        <v>89791</v>
      </c>
      <c r="K3219">
        <v>90600</v>
      </c>
      <c r="L3219">
        <v>91508</v>
      </c>
      <c r="M3219">
        <v>92276</v>
      </c>
      <c r="N3219">
        <v>92346</v>
      </c>
      <c r="O3219">
        <v>92685</v>
      </c>
      <c r="P3219" s="2">
        <v>92478</v>
      </c>
      <c r="Q3219" t="s">
        <v>3233</v>
      </c>
      <c r="W3219"/>
      <c r="X3219"/>
      <c r="Y3219"/>
      <c r="Z3219"/>
      <c r="AA3219"/>
      <c r="AB3219"/>
      <c r="AC3219"/>
    </row>
    <row r="3220" spans="1:29" x14ac:dyDescent="0.2">
      <c r="A3220" t="s">
        <v>3553</v>
      </c>
      <c r="B3220">
        <v>71806</v>
      </c>
      <c r="C3220">
        <v>157</v>
      </c>
      <c r="D3220" t="str">
        <f t="shared" si="166"/>
        <v>15700US0671806</v>
      </c>
      <c r="E3220" t="s">
        <v>3452</v>
      </c>
      <c r="F3220" t="s">
        <v>3223</v>
      </c>
      <c r="G3220" t="s">
        <v>3174</v>
      </c>
      <c r="H3220">
        <v>10917</v>
      </c>
      <c r="I3220">
        <v>10917</v>
      </c>
      <c r="J3220">
        <v>10921</v>
      </c>
      <c r="K3220">
        <v>10974</v>
      </c>
      <c r="L3220">
        <v>11017</v>
      </c>
      <c r="M3220">
        <v>11056</v>
      </c>
      <c r="N3220">
        <v>11087</v>
      </c>
      <c r="O3220">
        <v>11099</v>
      </c>
      <c r="P3220" s="2">
        <v>11057</v>
      </c>
      <c r="Q3220" t="s">
        <v>3236</v>
      </c>
      <c r="W3220"/>
      <c r="X3220"/>
      <c r="Y3220"/>
      <c r="Z3220"/>
      <c r="AA3220"/>
      <c r="AB3220"/>
      <c r="AC3220"/>
    </row>
    <row r="3221" spans="1:29" x14ac:dyDescent="0.2">
      <c r="A3221" t="s">
        <v>3554</v>
      </c>
      <c r="B3221">
        <v>71876</v>
      </c>
      <c r="C3221">
        <v>157</v>
      </c>
      <c r="D3221" t="str">
        <f t="shared" si="166"/>
        <v>15700US0671876</v>
      </c>
      <c r="E3221" t="s">
        <v>3453</v>
      </c>
      <c r="F3221" t="s">
        <v>3223</v>
      </c>
      <c r="G3221" t="s">
        <v>3174</v>
      </c>
      <c r="H3221">
        <v>11016</v>
      </c>
      <c r="I3221">
        <v>11016</v>
      </c>
      <c r="J3221">
        <v>11020</v>
      </c>
      <c r="K3221">
        <v>11072</v>
      </c>
      <c r="L3221">
        <v>11162</v>
      </c>
      <c r="M3221">
        <v>11314</v>
      </c>
      <c r="N3221">
        <v>11450</v>
      </c>
      <c r="O3221">
        <v>11499</v>
      </c>
      <c r="P3221" s="2">
        <v>11649</v>
      </c>
      <c r="Q3221" t="s">
        <v>3233</v>
      </c>
      <c r="W3221"/>
      <c r="X3221"/>
      <c r="Y3221"/>
      <c r="Z3221"/>
      <c r="AA3221"/>
      <c r="AB3221"/>
      <c r="AC3221"/>
    </row>
    <row r="3222" spans="1:29" x14ac:dyDescent="0.2">
      <c r="A3222" t="s">
        <v>3555</v>
      </c>
      <c r="B3222">
        <v>72996</v>
      </c>
      <c r="C3222">
        <v>157</v>
      </c>
      <c r="D3222" t="str">
        <f t="shared" si="166"/>
        <v>15700US0672996</v>
      </c>
      <c r="E3222" t="s">
        <v>3454</v>
      </c>
      <c r="F3222" t="s">
        <v>3223</v>
      </c>
      <c r="G3222" t="s">
        <v>3174</v>
      </c>
      <c r="H3222">
        <v>20116</v>
      </c>
      <c r="I3222">
        <v>20116</v>
      </c>
      <c r="J3222">
        <v>20127</v>
      </c>
      <c r="K3222">
        <v>20236</v>
      </c>
      <c r="L3222">
        <v>20318</v>
      </c>
      <c r="M3222">
        <v>20403</v>
      </c>
      <c r="N3222">
        <v>20420</v>
      </c>
      <c r="O3222">
        <v>20758</v>
      </c>
      <c r="P3222" s="2">
        <v>20883</v>
      </c>
      <c r="Q3222" t="s">
        <v>3236</v>
      </c>
      <c r="W3222"/>
      <c r="X3222"/>
      <c r="Y3222"/>
      <c r="Z3222"/>
      <c r="AA3222"/>
      <c r="AB3222"/>
      <c r="AC3222"/>
    </row>
    <row r="3223" spans="1:29" x14ac:dyDescent="0.2">
      <c r="A3223" t="s">
        <v>3556</v>
      </c>
      <c r="B3223">
        <v>73080</v>
      </c>
      <c r="C3223">
        <v>157</v>
      </c>
      <c r="D3223" t="str">
        <f t="shared" si="166"/>
        <v>15700US0673080</v>
      </c>
      <c r="E3223" t="s">
        <v>3455</v>
      </c>
      <c r="F3223" t="s">
        <v>3223</v>
      </c>
      <c r="G3223" t="s">
        <v>3174</v>
      </c>
      <c r="H3223">
        <v>94396</v>
      </c>
      <c r="I3223">
        <v>94417</v>
      </c>
      <c r="J3223">
        <v>94473</v>
      </c>
      <c r="K3223">
        <v>94726</v>
      </c>
      <c r="L3223">
        <v>94768</v>
      </c>
      <c r="M3223">
        <v>94910</v>
      </c>
      <c r="N3223">
        <v>95013</v>
      </c>
      <c r="O3223">
        <v>95881</v>
      </c>
      <c r="P3223" s="2">
        <v>95538</v>
      </c>
      <c r="Q3223" t="s">
        <v>3233</v>
      </c>
      <c r="W3223"/>
      <c r="X3223"/>
      <c r="Y3223"/>
      <c r="Z3223"/>
      <c r="AA3223"/>
      <c r="AB3223"/>
      <c r="AC3223"/>
    </row>
    <row r="3224" spans="1:29" x14ac:dyDescent="0.2">
      <c r="A3224" t="s">
        <v>3557</v>
      </c>
      <c r="B3224">
        <v>73220</v>
      </c>
      <c r="C3224">
        <v>157</v>
      </c>
      <c r="D3224" t="str">
        <f t="shared" si="166"/>
        <v>15700US0673220</v>
      </c>
      <c r="E3224" t="s">
        <v>3456</v>
      </c>
      <c r="F3224" t="s">
        <v>3223</v>
      </c>
      <c r="G3224" t="s">
        <v>3174</v>
      </c>
      <c r="H3224">
        <v>25619</v>
      </c>
      <c r="I3224">
        <v>25619</v>
      </c>
      <c r="J3224">
        <v>25630</v>
      </c>
      <c r="K3224">
        <v>25750</v>
      </c>
      <c r="L3224">
        <v>25864</v>
      </c>
      <c r="M3224">
        <v>25950</v>
      </c>
      <c r="N3224">
        <v>25986</v>
      </c>
      <c r="O3224">
        <v>26002</v>
      </c>
      <c r="P3224" s="2">
        <v>25913</v>
      </c>
      <c r="Q3224" s="2" t="s">
        <v>3236</v>
      </c>
      <c r="W3224"/>
      <c r="X3224"/>
      <c r="Y3224"/>
      <c r="Z3224"/>
      <c r="AA3224"/>
      <c r="AB3224"/>
      <c r="AC3224"/>
    </row>
    <row r="3225" spans="1:29" x14ac:dyDescent="0.2">
      <c r="A3225" t="s">
        <v>3558</v>
      </c>
      <c r="B3225">
        <v>78148</v>
      </c>
      <c r="C3225">
        <v>157</v>
      </c>
      <c r="D3225" t="str">
        <f t="shared" si="166"/>
        <v>15700US0678148</v>
      </c>
      <c r="E3225" t="s">
        <v>3458</v>
      </c>
      <c r="F3225" t="s">
        <v>3223</v>
      </c>
      <c r="G3225" t="s">
        <v>3174</v>
      </c>
      <c r="H3225">
        <v>35558</v>
      </c>
      <c r="I3225">
        <v>35551</v>
      </c>
      <c r="J3225">
        <v>35566</v>
      </c>
      <c r="K3225">
        <v>35767</v>
      </c>
      <c r="L3225">
        <v>35925</v>
      </c>
      <c r="M3225">
        <v>35992</v>
      </c>
      <c r="N3225">
        <v>36018</v>
      </c>
      <c r="O3225">
        <v>36157</v>
      </c>
      <c r="P3225" s="2">
        <v>36365</v>
      </c>
      <c r="Q3225" t="s">
        <v>3236</v>
      </c>
      <c r="W3225"/>
      <c r="X3225"/>
      <c r="Y3225"/>
      <c r="Z3225"/>
      <c r="AA3225"/>
      <c r="AB3225"/>
      <c r="AC3225"/>
    </row>
    <row r="3226" spans="1:29" x14ac:dyDescent="0.2">
      <c r="A3226" t="s">
        <v>3559</v>
      </c>
      <c r="B3226">
        <v>80000</v>
      </c>
      <c r="C3226">
        <v>157</v>
      </c>
      <c r="D3226" t="str">
        <f t="shared" si="166"/>
        <v>15700US0680000</v>
      </c>
      <c r="E3226" t="s">
        <v>3459</v>
      </c>
      <c r="F3226" t="s">
        <v>3223</v>
      </c>
      <c r="G3226" t="s">
        <v>3174</v>
      </c>
      <c r="H3226">
        <v>145438</v>
      </c>
      <c r="I3226">
        <v>145434</v>
      </c>
      <c r="J3226">
        <v>145490</v>
      </c>
      <c r="K3226">
        <v>146249</v>
      </c>
      <c r="L3226">
        <v>146831</v>
      </c>
      <c r="M3226">
        <v>147314</v>
      </c>
      <c r="N3226">
        <v>147537</v>
      </c>
      <c r="O3226">
        <v>147641</v>
      </c>
      <c r="P3226" s="2">
        <v>147195</v>
      </c>
      <c r="Q3226" t="s">
        <v>3233</v>
      </c>
      <c r="W3226"/>
      <c r="X3226"/>
      <c r="Y3226"/>
      <c r="Z3226"/>
      <c r="AA3226"/>
      <c r="AB3226"/>
      <c r="AC3226"/>
    </row>
    <row r="3227" spans="1:29" x14ac:dyDescent="0.2">
      <c r="A3227" t="s">
        <v>3560</v>
      </c>
      <c r="B3227">
        <v>82422</v>
      </c>
      <c r="C3227">
        <v>157</v>
      </c>
      <c r="D3227" t="str">
        <f t="shared" si="166"/>
        <v>15700US0682422</v>
      </c>
      <c r="E3227" t="s">
        <v>3328</v>
      </c>
      <c r="F3227" t="s">
        <v>3223</v>
      </c>
      <c r="G3227" t="s">
        <v>3174</v>
      </c>
      <c r="H3227">
        <v>112</v>
      </c>
      <c r="I3227">
        <v>112</v>
      </c>
      <c r="J3227">
        <v>112</v>
      </c>
      <c r="K3227">
        <v>113</v>
      </c>
      <c r="L3227">
        <v>113</v>
      </c>
      <c r="M3227">
        <v>113</v>
      </c>
      <c r="N3227">
        <v>113</v>
      </c>
      <c r="O3227">
        <v>113</v>
      </c>
      <c r="P3227" s="2">
        <v>113</v>
      </c>
      <c r="Q3227" t="s">
        <v>3233</v>
      </c>
      <c r="W3227"/>
      <c r="X3227"/>
      <c r="Y3227"/>
      <c r="Z3227"/>
      <c r="AA3227"/>
      <c r="AB3227"/>
      <c r="AC3227"/>
    </row>
    <row r="3228" spans="1:29" x14ac:dyDescent="0.2">
      <c r="A3228" t="s">
        <v>3561</v>
      </c>
      <c r="B3228">
        <v>83332</v>
      </c>
      <c r="C3228">
        <v>157</v>
      </c>
      <c r="D3228" t="str">
        <f t="shared" si="166"/>
        <v>15700US0683332</v>
      </c>
      <c r="E3228" t="s">
        <v>3465</v>
      </c>
      <c r="F3228" t="s">
        <v>3223</v>
      </c>
      <c r="G3228" t="s">
        <v>3174</v>
      </c>
      <c r="H3228">
        <v>29172</v>
      </c>
      <c r="I3228">
        <v>29172</v>
      </c>
      <c r="J3228">
        <v>29209</v>
      </c>
      <c r="K3228">
        <v>29507</v>
      </c>
      <c r="L3228">
        <v>29897</v>
      </c>
      <c r="M3228">
        <v>29988</v>
      </c>
      <c r="N3228">
        <v>30021</v>
      </c>
      <c r="O3228">
        <v>30069</v>
      </c>
      <c r="P3228" s="2">
        <v>30047</v>
      </c>
      <c r="Q3228" t="s">
        <v>3236</v>
      </c>
      <c r="W3228"/>
      <c r="X3228"/>
      <c r="Y3228"/>
      <c r="Z3228"/>
      <c r="AA3228"/>
      <c r="AB3228"/>
      <c r="AC3228"/>
    </row>
    <row r="3229" spans="1:29" x14ac:dyDescent="0.2">
      <c r="A3229" t="s">
        <v>3562</v>
      </c>
      <c r="B3229">
        <v>84200</v>
      </c>
      <c r="C3229">
        <v>157</v>
      </c>
      <c r="D3229" t="str">
        <f t="shared" si="166"/>
        <v>15700US0684200</v>
      </c>
      <c r="E3229" t="s">
        <v>3466</v>
      </c>
      <c r="F3229" t="s">
        <v>3223</v>
      </c>
      <c r="G3229" t="s">
        <v>3174</v>
      </c>
      <c r="H3229">
        <v>106098</v>
      </c>
      <c r="I3229">
        <v>106125</v>
      </c>
      <c r="J3229">
        <v>106179</v>
      </c>
      <c r="K3229">
        <v>106883</v>
      </c>
      <c r="L3229">
        <v>107313</v>
      </c>
      <c r="M3229">
        <v>107631</v>
      </c>
      <c r="N3229">
        <v>107769</v>
      </c>
      <c r="O3229">
        <v>107860</v>
      </c>
      <c r="P3229" s="2">
        <v>107847</v>
      </c>
      <c r="Q3229" t="s">
        <v>3236</v>
      </c>
      <c r="W3229"/>
      <c r="X3229"/>
      <c r="Y3229"/>
      <c r="Z3229"/>
      <c r="AA3229"/>
      <c r="AB3229"/>
      <c r="AC3229"/>
    </row>
    <row r="3230" spans="1:29" x14ac:dyDescent="0.2">
      <c r="A3230" t="s">
        <v>3563</v>
      </c>
      <c r="B3230">
        <v>84410</v>
      </c>
      <c r="C3230">
        <v>157</v>
      </c>
      <c r="D3230" t="str">
        <f t="shared" si="166"/>
        <v>15700US0684410</v>
      </c>
      <c r="E3230" t="s">
        <v>3467</v>
      </c>
      <c r="F3230" t="s">
        <v>3223</v>
      </c>
      <c r="G3230" t="s">
        <v>3174</v>
      </c>
      <c r="H3230">
        <v>34399</v>
      </c>
      <c r="I3230">
        <v>34398</v>
      </c>
      <c r="J3230">
        <v>34418</v>
      </c>
      <c r="K3230">
        <v>34595</v>
      </c>
      <c r="L3230">
        <v>34748</v>
      </c>
      <c r="M3230">
        <v>35236</v>
      </c>
      <c r="N3230">
        <v>35625</v>
      </c>
      <c r="O3230">
        <v>36011</v>
      </c>
      <c r="P3230" s="2">
        <v>36698</v>
      </c>
      <c r="Q3230" t="s">
        <v>3233</v>
      </c>
      <c r="W3230"/>
      <c r="X3230"/>
      <c r="Y3230"/>
      <c r="Z3230"/>
      <c r="AA3230"/>
      <c r="AB3230"/>
      <c r="AC3230"/>
    </row>
    <row r="3231" spans="1:29" x14ac:dyDescent="0.2">
      <c r="A3231" t="s">
        <v>3564</v>
      </c>
      <c r="B3231">
        <v>84438</v>
      </c>
      <c r="C3231">
        <v>157</v>
      </c>
      <c r="D3231" t="str">
        <f t="shared" si="166"/>
        <v>15700US0684438</v>
      </c>
      <c r="E3231" t="s">
        <v>3468</v>
      </c>
      <c r="F3231" t="s">
        <v>3223</v>
      </c>
      <c r="G3231" t="s">
        <v>3174</v>
      </c>
      <c r="H3231">
        <v>8270</v>
      </c>
      <c r="I3231">
        <v>8303</v>
      </c>
      <c r="J3231">
        <v>8308</v>
      </c>
      <c r="K3231">
        <v>8359</v>
      </c>
      <c r="L3231">
        <v>8415</v>
      </c>
      <c r="M3231">
        <v>8461</v>
      </c>
      <c r="N3231">
        <v>8471</v>
      </c>
      <c r="O3231">
        <v>8478</v>
      </c>
      <c r="P3231" s="2">
        <v>8452</v>
      </c>
      <c r="Q3231" t="s">
        <v>3236</v>
      </c>
      <c r="W3231"/>
      <c r="X3231"/>
      <c r="Y3231"/>
      <c r="Z3231"/>
      <c r="AA3231"/>
      <c r="AB3231"/>
      <c r="AC3231"/>
    </row>
    <row r="3232" spans="1:29" x14ac:dyDescent="0.2">
      <c r="A3232" t="s">
        <v>3565</v>
      </c>
      <c r="B3232">
        <v>85292</v>
      </c>
      <c r="C3232">
        <v>157</v>
      </c>
      <c r="D3232" t="str">
        <f t="shared" si="166"/>
        <v>15700US0685292</v>
      </c>
      <c r="E3232" t="s">
        <v>3329</v>
      </c>
      <c r="F3232" t="s">
        <v>3223</v>
      </c>
      <c r="G3232" t="s">
        <v>3174</v>
      </c>
      <c r="H3232">
        <v>85331</v>
      </c>
      <c r="I3232">
        <v>85317</v>
      </c>
      <c r="J3232">
        <v>85353</v>
      </c>
      <c r="K3232">
        <v>85752</v>
      </c>
      <c r="L3232">
        <v>86139</v>
      </c>
      <c r="M3232">
        <v>86536</v>
      </c>
      <c r="N3232">
        <v>86726</v>
      </c>
      <c r="O3232">
        <v>86946</v>
      </c>
      <c r="P3232" s="2">
        <v>86883</v>
      </c>
      <c r="Q3232" t="s">
        <v>3236</v>
      </c>
      <c r="W3232"/>
      <c r="X3232"/>
      <c r="Y3232"/>
      <c r="Z3232"/>
      <c r="AA3232" s="2">
        <f>M3231-$S$4</f>
        <v>-6454089.2599999998</v>
      </c>
      <c r="AB3232"/>
      <c r="AC3232"/>
    </row>
    <row r="3233" spans="1:29" x14ac:dyDescent="0.2">
      <c r="A3233" t="s">
        <v>3662</v>
      </c>
      <c r="B3233">
        <v>99990</v>
      </c>
      <c r="C3233">
        <v>157</v>
      </c>
      <c r="D3233" t="s">
        <v>3662</v>
      </c>
      <c r="E3233" t="s">
        <v>3477</v>
      </c>
      <c r="F3233" t="s">
        <v>3223</v>
      </c>
      <c r="G3233" t="s">
        <v>3174</v>
      </c>
      <c r="H3233">
        <v>1057426</v>
      </c>
      <c r="I3233">
        <v>1057273</v>
      </c>
      <c r="J3233">
        <v>1057486</v>
      </c>
      <c r="K3233">
        <v>1063070</v>
      </c>
      <c r="L3233">
        <v>1070088</v>
      </c>
      <c r="M3233">
        <v>1076206</v>
      </c>
      <c r="N3233">
        <v>1080911</v>
      </c>
      <c r="O3233">
        <v>1083230</v>
      </c>
      <c r="P3233" s="2">
        <v>1083537</v>
      </c>
      <c r="Q3233" t="s">
        <v>3236</v>
      </c>
      <c r="W3233"/>
      <c r="X3233"/>
      <c r="Y3233"/>
      <c r="Z3233"/>
      <c r="AA3233" s="2">
        <f>M3232-$S$4</f>
        <v>-6376014.2599999998</v>
      </c>
      <c r="AB3233"/>
      <c r="AC3233"/>
    </row>
    <row r="3234" spans="1:29" x14ac:dyDescent="0.2">
      <c r="A3234" t="s">
        <v>3591</v>
      </c>
      <c r="B3234">
        <v>947</v>
      </c>
      <c r="C3234">
        <v>157</v>
      </c>
      <c r="D3234" t="str">
        <f>_xlfn.CONCAT("15700US06",TEXT(B3234,"00000"))</f>
        <v>15700US0600947</v>
      </c>
      <c r="E3234" t="s">
        <v>3335</v>
      </c>
      <c r="F3234" t="s">
        <v>3325</v>
      </c>
      <c r="G3234" t="s">
        <v>3174</v>
      </c>
      <c r="H3234">
        <v>47823</v>
      </c>
      <c r="I3234">
        <v>48052</v>
      </c>
      <c r="J3234">
        <v>48200</v>
      </c>
      <c r="K3234">
        <v>48913</v>
      </c>
      <c r="L3234">
        <v>49518</v>
      </c>
      <c r="M3234">
        <v>50036</v>
      </c>
      <c r="N3234">
        <v>50043</v>
      </c>
      <c r="O3234">
        <v>49985</v>
      </c>
      <c r="P3234" s="2">
        <v>51424</v>
      </c>
      <c r="Q3234" t="s">
        <v>3238</v>
      </c>
      <c r="W3234"/>
      <c r="X3234"/>
      <c r="Y3234"/>
      <c r="Z3234"/>
      <c r="AA3234" s="2">
        <f>M3233-$S$4</f>
        <v>-5386344.2599999998</v>
      </c>
      <c r="AB3234"/>
      <c r="AC3234"/>
    </row>
    <row r="3235" spans="1:29" x14ac:dyDescent="0.2">
      <c r="A3235" t="s">
        <v>3592</v>
      </c>
      <c r="B3235">
        <v>2000</v>
      </c>
      <c r="C3235">
        <v>157</v>
      </c>
      <c r="D3235" t="str">
        <f t="shared" ref="D3235:D3267" si="167">_xlfn.CONCAT("15700US06",TEXT(B3235,"00000"))</f>
        <v>15700US0602000</v>
      </c>
      <c r="E3235" t="s">
        <v>3336</v>
      </c>
      <c r="F3235" t="s">
        <v>3325</v>
      </c>
      <c r="G3235" t="s">
        <v>3174</v>
      </c>
      <c r="H3235">
        <v>336265</v>
      </c>
      <c r="I3235">
        <v>336440</v>
      </c>
      <c r="J3235">
        <v>337235</v>
      </c>
      <c r="K3235">
        <v>340559</v>
      </c>
      <c r="L3235">
        <v>343053</v>
      </c>
      <c r="M3235">
        <v>344900</v>
      </c>
      <c r="N3235">
        <v>345698</v>
      </c>
      <c r="O3235">
        <v>349288</v>
      </c>
      <c r="P3235" s="2">
        <v>351043</v>
      </c>
      <c r="Q3235" t="s">
        <v>3238</v>
      </c>
      <c r="W3235"/>
      <c r="X3235"/>
      <c r="Y3235"/>
      <c r="Z3235"/>
      <c r="AA3235" s="2">
        <f>M3234-$S$4</f>
        <v>-6412514.2599999998</v>
      </c>
    </row>
    <row r="3236" spans="1:29" x14ac:dyDescent="0.2">
      <c r="A3236" t="s">
        <v>3593</v>
      </c>
      <c r="B3236">
        <v>8100</v>
      </c>
      <c r="C3236">
        <v>157</v>
      </c>
      <c r="D3236" t="str">
        <f t="shared" si="167"/>
        <v>15700US0608100</v>
      </c>
      <c r="E3236" t="s">
        <v>3350</v>
      </c>
      <c r="F3236" t="s">
        <v>3325</v>
      </c>
      <c r="G3236" t="s">
        <v>3174</v>
      </c>
      <c r="H3236">
        <v>39282</v>
      </c>
      <c r="I3236">
        <v>39189</v>
      </c>
      <c r="J3236">
        <v>39432</v>
      </c>
      <c r="K3236">
        <v>39865</v>
      </c>
      <c r="L3236">
        <v>40203</v>
      </c>
      <c r="M3236">
        <v>40982</v>
      </c>
      <c r="N3236">
        <v>41348</v>
      </c>
      <c r="O3236">
        <v>41769</v>
      </c>
      <c r="P3236" s="2">
        <v>42471</v>
      </c>
      <c r="Q3236" t="s">
        <v>3238</v>
      </c>
      <c r="W3236"/>
    </row>
    <row r="3237" spans="1:29" x14ac:dyDescent="0.2">
      <c r="A3237" t="s">
        <v>3594</v>
      </c>
      <c r="B3237">
        <v>8786</v>
      </c>
      <c r="C3237">
        <v>157</v>
      </c>
      <c r="D3237" t="str">
        <f t="shared" si="167"/>
        <v>15700US0608786</v>
      </c>
      <c r="E3237" t="s">
        <v>3351</v>
      </c>
      <c r="F3237" t="s">
        <v>3325</v>
      </c>
      <c r="G3237" t="s">
        <v>3174</v>
      </c>
      <c r="H3237">
        <v>80530</v>
      </c>
      <c r="I3237">
        <v>80613</v>
      </c>
      <c r="J3237">
        <v>80822</v>
      </c>
      <c r="K3237">
        <v>81643</v>
      </c>
      <c r="L3237">
        <v>82196</v>
      </c>
      <c r="M3237">
        <v>82888</v>
      </c>
      <c r="N3237">
        <v>82800</v>
      </c>
      <c r="O3237">
        <v>82928</v>
      </c>
      <c r="P3237" s="2">
        <v>83156</v>
      </c>
      <c r="Q3237" t="s">
        <v>3238</v>
      </c>
      <c r="W3237"/>
    </row>
    <row r="3238" spans="1:29" x14ac:dyDescent="0.2">
      <c r="A3238" t="s">
        <v>3595</v>
      </c>
      <c r="B3238">
        <v>16532</v>
      </c>
      <c r="C3238">
        <v>157</v>
      </c>
      <c r="D3238" t="str">
        <f t="shared" si="167"/>
        <v>15700US0616532</v>
      </c>
      <c r="E3238" t="s">
        <v>3362</v>
      </c>
      <c r="F3238" t="s">
        <v>3325</v>
      </c>
      <c r="G3238" t="s">
        <v>3174</v>
      </c>
      <c r="H3238">
        <v>109960</v>
      </c>
      <c r="I3238">
        <v>110078</v>
      </c>
      <c r="J3238">
        <v>110188</v>
      </c>
      <c r="K3238">
        <v>111111</v>
      </c>
      <c r="L3238">
        <v>111804</v>
      </c>
      <c r="M3238">
        <v>112263</v>
      </c>
      <c r="N3238">
        <v>112471</v>
      </c>
      <c r="O3238">
        <v>112740</v>
      </c>
      <c r="P3238" s="2">
        <v>112822</v>
      </c>
      <c r="Q3238" t="s">
        <v>3238</v>
      </c>
      <c r="W3238"/>
    </row>
    <row r="3239" spans="1:29" x14ac:dyDescent="0.2">
      <c r="A3239" t="s">
        <v>3596</v>
      </c>
      <c r="B3239">
        <v>17750</v>
      </c>
      <c r="C3239">
        <v>157</v>
      </c>
      <c r="D3239" t="str">
        <f t="shared" si="167"/>
        <v>15700US0617750</v>
      </c>
      <c r="E3239" t="s">
        <v>3366</v>
      </c>
      <c r="F3239" t="s">
        <v>3325</v>
      </c>
      <c r="G3239" t="s">
        <v>3174</v>
      </c>
      <c r="H3239">
        <v>47802</v>
      </c>
      <c r="I3239">
        <v>47860</v>
      </c>
      <c r="J3239">
        <v>47974</v>
      </c>
      <c r="K3239">
        <v>48452</v>
      </c>
      <c r="L3239">
        <v>48766</v>
      </c>
      <c r="M3239">
        <v>49072</v>
      </c>
      <c r="N3239">
        <v>49039</v>
      </c>
      <c r="O3239">
        <v>49086</v>
      </c>
      <c r="P3239" s="2">
        <v>48906</v>
      </c>
      <c r="Q3239" t="s">
        <v>3238</v>
      </c>
      <c r="W3239"/>
    </row>
    <row r="3240" spans="1:29" x14ac:dyDescent="0.2">
      <c r="A3240" t="s">
        <v>3597</v>
      </c>
      <c r="B3240">
        <v>17946</v>
      </c>
      <c r="C3240">
        <v>157</v>
      </c>
      <c r="D3240" t="str">
        <f t="shared" si="167"/>
        <v>15700US0617946</v>
      </c>
      <c r="E3240" t="s">
        <v>3367</v>
      </c>
      <c r="F3240" t="s">
        <v>3325</v>
      </c>
      <c r="G3240" t="s">
        <v>3174</v>
      </c>
      <c r="H3240">
        <v>33351</v>
      </c>
      <c r="I3240">
        <v>33293</v>
      </c>
      <c r="J3240">
        <v>33353</v>
      </c>
      <c r="K3240">
        <v>33676</v>
      </c>
      <c r="L3240">
        <v>33896</v>
      </c>
      <c r="M3240">
        <v>34038</v>
      </c>
      <c r="N3240">
        <v>34006</v>
      </c>
      <c r="O3240">
        <v>34039</v>
      </c>
      <c r="P3240" s="2">
        <v>34012</v>
      </c>
      <c r="Q3240" t="s">
        <v>3238</v>
      </c>
      <c r="W3240"/>
    </row>
    <row r="3241" spans="1:29" x14ac:dyDescent="0.2">
      <c r="A3241" t="s">
        <v>3598</v>
      </c>
      <c r="B3241">
        <v>25380</v>
      </c>
      <c r="C3241">
        <v>157</v>
      </c>
      <c r="D3241" t="str">
        <f t="shared" si="167"/>
        <v>15700US0625380</v>
      </c>
      <c r="E3241" t="s">
        <v>3374</v>
      </c>
      <c r="F3241" t="s">
        <v>3325</v>
      </c>
      <c r="G3241" t="s">
        <v>3174</v>
      </c>
      <c r="H3241">
        <v>55313</v>
      </c>
      <c r="I3241">
        <v>55360</v>
      </c>
      <c r="J3241">
        <v>55491</v>
      </c>
      <c r="K3241">
        <v>56016</v>
      </c>
      <c r="L3241">
        <v>56422</v>
      </c>
      <c r="M3241">
        <v>56719</v>
      </c>
      <c r="N3241">
        <v>56794</v>
      </c>
      <c r="O3241">
        <v>56750</v>
      </c>
      <c r="P3241" s="2">
        <v>56529</v>
      </c>
      <c r="Q3241" t="s">
        <v>3238</v>
      </c>
      <c r="W3241"/>
    </row>
    <row r="3242" spans="1:29" x14ac:dyDescent="0.2">
      <c r="A3242" t="s">
        <v>3599</v>
      </c>
      <c r="B3242">
        <v>28000</v>
      </c>
      <c r="C3242">
        <v>157</v>
      </c>
      <c r="D3242" t="str">
        <f t="shared" si="167"/>
        <v>15700US0628000</v>
      </c>
      <c r="E3242" t="s">
        <v>3375</v>
      </c>
      <c r="F3242" t="s">
        <v>3325</v>
      </c>
      <c r="G3242" t="s">
        <v>3174</v>
      </c>
      <c r="H3242">
        <v>135161</v>
      </c>
      <c r="I3242">
        <v>135235</v>
      </c>
      <c r="J3242">
        <v>135353</v>
      </c>
      <c r="K3242">
        <v>136546</v>
      </c>
      <c r="L3242">
        <v>138365</v>
      </c>
      <c r="M3242">
        <v>138928</v>
      </c>
      <c r="N3242">
        <v>139137</v>
      </c>
      <c r="O3242">
        <v>140255</v>
      </c>
      <c r="P3242" s="2">
        <v>140721</v>
      </c>
      <c r="Q3242" t="s">
        <v>3238</v>
      </c>
      <c r="W3242"/>
    </row>
    <row r="3243" spans="1:29" x14ac:dyDescent="0.2">
      <c r="A3243" t="s">
        <v>3600</v>
      </c>
      <c r="B3243">
        <v>29000</v>
      </c>
      <c r="C3243">
        <v>157</v>
      </c>
      <c r="D3243" t="str">
        <f t="shared" si="167"/>
        <v>15700US0629000</v>
      </c>
      <c r="E3243" t="s">
        <v>3377</v>
      </c>
      <c r="F3243" t="s">
        <v>3325</v>
      </c>
      <c r="G3243" t="s">
        <v>3174</v>
      </c>
      <c r="H3243">
        <v>170883</v>
      </c>
      <c r="I3243">
        <v>170964</v>
      </c>
      <c r="J3243">
        <v>171262</v>
      </c>
      <c r="K3243">
        <v>173165</v>
      </c>
      <c r="L3243">
        <v>174142</v>
      </c>
      <c r="M3243">
        <v>174793</v>
      </c>
      <c r="N3243">
        <v>174800</v>
      </c>
      <c r="O3243">
        <v>174668</v>
      </c>
      <c r="P3243" s="2">
        <v>174858</v>
      </c>
      <c r="Q3243" t="s">
        <v>3238</v>
      </c>
      <c r="W3243"/>
    </row>
    <row r="3244" spans="1:29" x14ac:dyDescent="0.2">
      <c r="A3244" t="s">
        <v>3601</v>
      </c>
      <c r="B3244">
        <v>36000</v>
      </c>
      <c r="C3244">
        <v>157</v>
      </c>
      <c r="D3244" t="str">
        <f t="shared" si="167"/>
        <v>15700US0636000</v>
      </c>
      <c r="E3244" t="s">
        <v>3385</v>
      </c>
      <c r="F3244" t="s">
        <v>3325</v>
      </c>
      <c r="G3244" t="s">
        <v>3174</v>
      </c>
      <c r="H3244">
        <v>189992</v>
      </c>
      <c r="I3244">
        <v>191037</v>
      </c>
      <c r="J3244">
        <v>191376</v>
      </c>
      <c r="K3244">
        <v>193212</v>
      </c>
      <c r="L3244">
        <v>194534</v>
      </c>
      <c r="M3244">
        <v>197521</v>
      </c>
      <c r="N3244">
        <v>200048</v>
      </c>
      <c r="O3244">
        <v>201046</v>
      </c>
      <c r="P3244" s="2">
        <v>200652</v>
      </c>
      <c r="Q3244" t="s">
        <v>3238</v>
      </c>
      <c r="W3244"/>
    </row>
    <row r="3245" spans="1:29" x14ac:dyDescent="0.2">
      <c r="A3245" t="s">
        <v>3602</v>
      </c>
      <c r="B3245">
        <v>36770</v>
      </c>
      <c r="C3245">
        <v>157</v>
      </c>
      <c r="D3245" t="str">
        <f t="shared" si="167"/>
        <v>15700US0636770</v>
      </c>
      <c r="E3245" t="s">
        <v>3389</v>
      </c>
      <c r="F3245" t="s">
        <v>3325</v>
      </c>
      <c r="G3245" t="s">
        <v>3174</v>
      </c>
      <c r="H3245">
        <v>212375</v>
      </c>
      <c r="I3245">
        <v>211906</v>
      </c>
      <c r="J3245">
        <v>213336</v>
      </c>
      <c r="K3245">
        <v>220347</v>
      </c>
      <c r="L3245">
        <v>229291</v>
      </c>
      <c r="M3245">
        <v>236366</v>
      </c>
      <c r="N3245">
        <v>247532</v>
      </c>
      <c r="O3245">
        <v>255823</v>
      </c>
      <c r="P3245" s="2">
        <v>266122</v>
      </c>
      <c r="Q3245" t="s">
        <v>3238</v>
      </c>
      <c r="W3245"/>
    </row>
    <row r="3246" spans="1:29" x14ac:dyDescent="0.2">
      <c r="A3246" t="s">
        <v>3603</v>
      </c>
      <c r="B3246">
        <v>39178</v>
      </c>
      <c r="C3246">
        <v>157</v>
      </c>
      <c r="D3246" t="str">
        <f t="shared" si="167"/>
        <v>15700US0639178</v>
      </c>
      <c r="E3246" t="s">
        <v>3391</v>
      </c>
      <c r="F3246" t="s">
        <v>3325</v>
      </c>
      <c r="G3246" t="s">
        <v>3174</v>
      </c>
      <c r="H3246">
        <v>22723</v>
      </c>
      <c r="I3246">
        <v>22730</v>
      </c>
      <c r="J3246">
        <v>22771</v>
      </c>
      <c r="K3246">
        <v>23000</v>
      </c>
      <c r="L3246">
        <v>23137</v>
      </c>
      <c r="M3246">
        <v>23258</v>
      </c>
      <c r="N3246">
        <v>23259</v>
      </c>
      <c r="O3246">
        <v>23271</v>
      </c>
      <c r="P3246" s="2">
        <v>23190</v>
      </c>
      <c r="Q3246" t="s">
        <v>3238</v>
      </c>
      <c r="W3246"/>
    </row>
    <row r="3247" spans="1:29" x14ac:dyDescent="0.2">
      <c r="A3247" t="s">
        <v>3604</v>
      </c>
      <c r="B3247">
        <v>39220</v>
      </c>
      <c r="C3247">
        <v>157</v>
      </c>
      <c r="D3247" t="str">
        <f t="shared" si="167"/>
        <v>15700US0639220</v>
      </c>
      <c r="E3247" t="s">
        <v>3392</v>
      </c>
      <c r="F3247" t="s">
        <v>3325</v>
      </c>
      <c r="G3247" t="s">
        <v>3174</v>
      </c>
      <c r="H3247">
        <v>30344</v>
      </c>
      <c r="I3247">
        <v>30258</v>
      </c>
      <c r="J3247">
        <v>30311</v>
      </c>
      <c r="K3247">
        <v>30597</v>
      </c>
      <c r="L3247">
        <v>30783</v>
      </c>
      <c r="M3247">
        <v>30904</v>
      </c>
      <c r="N3247">
        <v>30861</v>
      </c>
      <c r="O3247">
        <v>31619</v>
      </c>
      <c r="P3247" s="2">
        <v>31509</v>
      </c>
      <c r="Q3247" t="s">
        <v>3238</v>
      </c>
      <c r="W3247"/>
    </row>
    <row r="3248" spans="1:29" x14ac:dyDescent="0.2">
      <c r="A3248" t="s">
        <v>3605</v>
      </c>
      <c r="B3248">
        <v>39248</v>
      </c>
      <c r="C3248">
        <v>157</v>
      </c>
      <c r="D3248" t="str">
        <f t="shared" si="167"/>
        <v>15700US0639248</v>
      </c>
      <c r="E3248" t="s">
        <v>3393</v>
      </c>
      <c r="F3248" t="s">
        <v>3325</v>
      </c>
      <c r="G3248" t="s">
        <v>3174</v>
      </c>
      <c r="H3248">
        <v>62979</v>
      </c>
      <c r="I3248">
        <v>62985</v>
      </c>
      <c r="J3248">
        <v>63142</v>
      </c>
      <c r="K3248">
        <v>63845</v>
      </c>
      <c r="L3248">
        <v>64255</v>
      </c>
      <c r="M3248">
        <v>64518</v>
      </c>
      <c r="N3248">
        <v>65225</v>
      </c>
      <c r="O3248">
        <v>65530</v>
      </c>
      <c r="P3248" s="2">
        <v>65328</v>
      </c>
      <c r="Q3248" t="s">
        <v>3238</v>
      </c>
      <c r="W3248"/>
    </row>
    <row r="3249" spans="1:29" x14ac:dyDescent="0.2">
      <c r="A3249" t="s">
        <v>3606</v>
      </c>
      <c r="B3249">
        <v>39259</v>
      </c>
      <c r="C3249">
        <v>157</v>
      </c>
      <c r="D3249" t="str">
        <f t="shared" si="167"/>
        <v>15700US0639259</v>
      </c>
      <c r="E3249" t="s">
        <v>3394</v>
      </c>
      <c r="F3249" t="s">
        <v>3325</v>
      </c>
      <c r="G3249" t="s">
        <v>3174</v>
      </c>
      <c r="H3249">
        <v>16192</v>
      </c>
      <c r="I3249">
        <v>16046</v>
      </c>
      <c r="J3249">
        <v>16075</v>
      </c>
      <c r="K3249">
        <v>16223</v>
      </c>
      <c r="L3249">
        <v>16321</v>
      </c>
      <c r="M3249">
        <v>16382</v>
      </c>
      <c r="N3249">
        <v>16356</v>
      </c>
      <c r="O3249">
        <v>16338</v>
      </c>
      <c r="P3249" s="2">
        <v>16272</v>
      </c>
      <c r="Q3249" t="s">
        <v>3238</v>
      </c>
      <c r="W3249"/>
    </row>
    <row r="3250" spans="1:29" x14ac:dyDescent="0.2">
      <c r="A3250" t="s">
        <v>3607</v>
      </c>
      <c r="B3250">
        <v>39290</v>
      </c>
      <c r="C3250">
        <v>157</v>
      </c>
      <c r="D3250" t="str">
        <f t="shared" si="167"/>
        <v>15700US0639290</v>
      </c>
      <c r="E3250" t="s">
        <v>3395</v>
      </c>
      <c r="F3250" t="s">
        <v>3325</v>
      </c>
      <c r="G3250" t="s">
        <v>3174</v>
      </c>
      <c r="H3250">
        <v>60239</v>
      </c>
      <c r="I3250">
        <v>60281</v>
      </c>
      <c r="J3250">
        <v>60398</v>
      </c>
      <c r="K3250">
        <v>61003</v>
      </c>
      <c r="L3250">
        <v>61364</v>
      </c>
      <c r="M3250">
        <v>61636</v>
      </c>
      <c r="N3250">
        <v>61837</v>
      </c>
      <c r="O3250">
        <v>61871</v>
      </c>
      <c r="P3250" s="2">
        <v>61664</v>
      </c>
      <c r="Q3250" t="s">
        <v>3238</v>
      </c>
      <c r="W3250"/>
    </row>
    <row r="3251" spans="1:29" x14ac:dyDescent="0.2">
      <c r="A3251" t="s">
        <v>3608</v>
      </c>
      <c r="B3251">
        <v>39496</v>
      </c>
      <c r="C3251">
        <v>157</v>
      </c>
      <c r="D3251" t="str">
        <f t="shared" si="167"/>
        <v>15700US0639496</v>
      </c>
      <c r="E3251" t="s">
        <v>3397</v>
      </c>
      <c r="F3251" t="s">
        <v>3325</v>
      </c>
      <c r="G3251" t="s">
        <v>3174</v>
      </c>
      <c r="H3251">
        <v>77264</v>
      </c>
      <c r="I3251">
        <v>77448</v>
      </c>
      <c r="J3251">
        <v>77588</v>
      </c>
      <c r="K3251">
        <v>78391</v>
      </c>
      <c r="L3251">
        <v>78877</v>
      </c>
      <c r="M3251">
        <v>79278</v>
      </c>
      <c r="N3251">
        <v>79852</v>
      </c>
      <c r="O3251">
        <v>82147</v>
      </c>
      <c r="P3251" s="2">
        <v>83240</v>
      </c>
      <c r="Q3251" t="s">
        <v>3238</v>
      </c>
      <c r="W3251"/>
    </row>
    <row r="3252" spans="1:29" x14ac:dyDescent="0.2">
      <c r="A3252" t="s">
        <v>3609</v>
      </c>
      <c r="B3252">
        <v>40256</v>
      </c>
      <c r="C3252">
        <v>157</v>
      </c>
      <c r="D3252" t="str">
        <f t="shared" si="167"/>
        <v>15700US0640256</v>
      </c>
      <c r="E3252" t="s">
        <v>3401</v>
      </c>
      <c r="F3252" t="s">
        <v>3325</v>
      </c>
      <c r="G3252" t="s">
        <v>3174</v>
      </c>
      <c r="H3252">
        <v>15568</v>
      </c>
      <c r="I3252">
        <v>15526</v>
      </c>
      <c r="J3252">
        <v>15553</v>
      </c>
      <c r="K3252">
        <v>15695</v>
      </c>
      <c r="L3252">
        <v>15787</v>
      </c>
      <c r="M3252">
        <v>15881</v>
      </c>
      <c r="N3252">
        <v>15856</v>
      </c>
      <c r="O3252">
        <v>15838</v>
      </c>
      <c r="P3252" s="2">
        <v>15774</v>
      </c>
      <c r="Q3252" t="s">
        <v>3238</v>
      </c>
      <c r="W3252"/>
    </row>
    <row r="3253" spans="1:29" x14ac:dyDescent="0.2">
      <c r="A3253" t="s">
        <v>3610</v>
      </c>
      <c r="B3253">
        <v>43224</v>
      </c>
      <c r="C3253">
        <v>157</v>
      </c>
      <c r="D3253" t="str">
        <f t="shared" si="167"/>
        <v>15700US0643224</v>
      </c>
      <c r="E3253" t="s">
        <v>3408</v>
      </c>
      <c r="F3253" t="s">
        <v>3325</v>
      </c>
      <c r="G3253" t="s">
        <v>3174</v>
      </c>
      <c r="H3253">
        <v>11449</v>
      </c>
      <c r="I3253">
        <v>11409</v>
      </c>
      <c r="J3253">
        <v>11428</v>
      </c>
      <c r="K3253">
        <v>11536</v>
      </c>
      <c r="L3253">
        <v>11612</v>
      </c>
      <c r="M3253">
        <v>11653</v>
      </c>
      <c r="N3253">
        <v>11684</v>
      </c>
      <c r="O3253">
        <v>11672</v>
      </c>
      <c r="P3253" s="2">
        <v>11636</v>
      </c>
      <c r="Q3253" t="s">
        <v>3238</v>
      </c>
      <c r="W3253"/>
    </row>
    <row r="3254" spans="1:29" x14ac:dyDescent="0.2">
      <c r="A3254" t="s">
        <v>3611</v>
      </c>
      <c r="B3254">
        <v>48256</v>
      </c>
      <c r="C3254">
        <v>157</v>
      </c>
      <c r="D3254" t="str">
        <f t="shared" si="167"/>
        <v>15700US0648256</v>
      </c>
      <c r="E3254" t="s">
        <v>3414</v>
      </c>
      <c r="F3254" t="s">
        <v>3325</v>
      </c>
      <c r="G3254" t="s">
        <v>3174</v>
      </c>
      <c r="H3254">
        <v>93305</v>
      </c>
      <c r="I3254">
        <v>93112</v>
      </c>
      <c r="J3254">
        <v>93276</v>
      </c>
      <c r="K3254">
        <v>94141</v>
      </c>
      <c r="L3254">
        <v>94819</v>
      </c>
      <c r="M3254">
        <v>96219</v>
      </c>
      <c r="N3254">
        <v>96851</v>
      </c>
      <c r="O3254">
        <v>96744</v>
      </c>
      <c r="P3254" s="2">
        <v>96396</v>
      </c>
      <c r="Q3254" t="s">
        <v>3238</v>
      </c>
      <c r="W3254"/>
    </row>
    <row r="3255" spans="1:29" x14ac:dyDescent="0.2">
      <c r="A3255" t="s">
        <v>3612</v>
      </c>
      <c r="B3255">
        <v>51182</v>
      </c>
      <c r="C3255">
        <v>157</v>
      </c>
      <c r="D3255" t="str">
        <f t="shared" si="167"/>
        <v>15700US0651182</v>
      </c>
      <c r="E3255" t="s">
        <v>3420</v>
      </c>
      <c r="F3255" t="s">
        <v>3325</v>
      </c>
      <c r="G3255" t="s">
        <v>3174</v>
      </c>
      <c r="H3255">
        <v>85186</v>
      </c>
      <c r="I3255">
        <v>85219</v>
      </c>
      <c r="J3255">
        <v>85373</v>
      </c>
      <c r="K3255">
        <v>86180</v>
      </c>
      <c r="L3255">
        <v>86694</v>
      </c>
      <c r="M3255">
        <v>87070</v>
      </c>
      <c r="N3255">
        <v>86889</v>
      </c>
      <c r="O3255">
        <v>86765</v>
      </c>
      <c r="P3255" s="2">
        <v>86688</v>
      </c>
      <c r="Q3255" t="s">
        <v>3238</v>
      </c>
      <c r="W3255"/>
    </row>
    <row r="3256" spans="1:29" x14ac:dyDescent="0.2">
      <c r="A3256" t="s">
        <v>3613</v>
      </c>
      <c r="B3256">
        <v>53980</v>
      </c>
      <c r="C3256">
        <v>157</v>
      </c>
      <c r="D3256" t="str">
        <f t="shared" si="167"/>
        <v>15700US0653980</v>
      </c>
      <c r="E3256" t="s">
        <v>3423</v>
      </c>
      <c r="F3256" t="s">
        <v>3325</v>
      </c>
      <c r="G3256" t="s">
        <v>3174</v>
      </c>
      <c r="H3256">
        <v>136416</v>
      </c>
      <c r="I3256">
        <v>136432</v>
      </c>
      <c r="J3256">
        <v>136816</v>
      </c>
      <c r="K3256">
        <v>138345</v>
      </c>
      <c r="L3256">
        <v>139281</v>
      </c>
      <c r="M3256">
        <v>139911</v>
      </c>
      <c r="N3256">
        <v>139371</v>
      </c>
      <c r="O3256">
        <v>140431</v>
      </c>
      <c r="P3256" s="2">
        <v>140504</v>
      </c>
      <c r="Q3256" t="s">
        <v>3238</v>
      </c>
      <c r="W3256"/>
    </row>
    <row r="3257" spans="1:29" x14ac:dyDescent="0.2">
      <c r="A3257" t="s">
        <v>3614</v>
      </c>
      <c r="B3257">
        <v>57526</v>
      </c>
      <c r="C3257">
        <v>157</v>
      </c>
      <c r="D3257" t="str">
        <f t="shared" si="167"/>
        <v>15700US0657526</v>
      </c>
      <c r="E3257" t="s">
        <v>3429</v>
      </c>
      <c r="F3257" t="s">
        <v>3325</v>
      </c>
      <c r="G3257" t="s">
        <v>3174</v>
      </c>
      <c r="H3257">
        <v>50533</v>
      </c>
      <c r="I3257">
        <v>50893</v>
      </c>
      <c r="J3257">
        <v>50994</v>
      </c>
      <c r="K3257">
        <v>51541</v>
      </c>
      <c r="L3257">
        <v>51915</v>
      </c>
      <c r="M3257">
        <v>52192</v>
      </c>
      <c r="N3257">
        <v>52198</v>
      </c>
      <c r="O3257">
        <v>52279</v>
      </c>
      <c r="P3257" s="2">
        <v>52228</v>
      </c>
      <c r="Q3257" t="s">
        <v>3238</v>
      </c>
      <c r="W3257"/>
      <c r="X3257"/>
      <c r="Y3257"/>
      <c r="Z3257"/>
      <c r="AA3257" s="2">
        <f>M3256-$S$4</f>
        <v>-6322639.2599999998</v>
      </c>
    </row>
    <row r="3258" spans="1:29" x14ac:dyDescent="0.2">
      <c r="A3258" t="s">
        <v>3615</v>
      </c>
      <c r="B3258">
        <v>59587</v>
      </c>
      <c r="C3258">
        <v>157</v>
      </c>
      <c r="D3258" t="str">
        <f t="shared" si="167"/>
        <v>15700US0659587</v>
      </c>
      <c r="E3258" t="s">
        <v>3433</v>
      </c>
      <c r="F3258" t="s">
        <v>3325</v>
      </c>
      <c r="G3258" t="s">
        <v>3174</v>
      </c>
      <c r="H3258">
        <v>47853</v>
      </c>
      <c r="I3258">
        <v>47855</v>
      </c>
      <c r="J3258">
        <v>47938</v>
      </c>
      <c r="K3258">
        <v>48387</v>
      </c>
      <c r="L3258">
        <v>48680</v>
      </c>
      <c r="M3258">
        <v>49143</v>
      </c>
      <c r="N3258">
        <v>49176</v>
      </c>
      <c r="O3258">
        <v>49120</v>
      </c>
      <c r="P3258" s="2">
        <v>48969</v>
      </c>
      <c r="Q3258" t="s">
        <v>3238</v>
      </c>
      <c r="W3258"/>
      <c r="X3258"/>
      <c r="Y3258"/>
      <c r="Z3258"/>
      <c r="AA3258" s="2">
        <f>M3257-$S$4</f>
        <v>-6410358.2599999998</v>
      </c>
    </row>
    <row r="3259" spans="1:29" x14ac:dyDescent="0.2">
      <c r="A3259" t="s">
        <v>3616</v>
      </c>
      <c r="B3259">
        <v>65084</v>
      </c>
      <c r="C3259">
        <v>157</v>
      </c>
      <c r="D3259" t="str">
        <f t="shared" si="167"/>
        <v>15700US0665084</v>
      </c>
      <c r="E3259" t="s">
        <v>3441</v>
      </c>
      <c r="F3259" t="s">
        <v>3325</v>
      </c>
      <c r="G3259" t="s">
        <v>3174</v>
      </c>
      <c r="H3259">
        <v>63522</v>
      </c>
      <c r="I3259">
        <v>63482</v>
      </c>
      <c r="J3259">
        <v>63615</v>
      </c>
      <c r="K3259">
        <v>64311</v>
      </c>
      <c r="L3259">
        <v>64717</v>
      </c>
      <c r="M3259">
        <v>64967</v>
      </c>
      <c r="N3259">
        <v>65073</v>
      </c>
      <c r="O3259">
        <v>65253</v>
      </c>
      <c r="P3259" s="2">
        <v>65309</v>
      </c>
      <c r="Q3259" t="s">
        <v>3238</v>
      </c>
      <c r="W3259"/>
      <c r="X3259"/>
      <c r="Y3259"/>
      <c r="Z3259"/>
      <c r="AA3259" s="2">
        <f>M3258-$S$4</f>
        <v>-6413407.2599999998</v>
      </c>
      <c r="AB3259"/>
      <c r="AC3259"/>
    </row>
    <row r="3260" spans="1:29" x14ac:dyDescent="0.2">
      <c r="A3260" t="s">
        <v>3617</v>
      </c>
      <c r="B3260">
        <v>68028</v>
      </c>
      <c r="C3260">
        <v>157</v>
      </c>
      <c r="D3260" t="str">
        <f t="shared" si="167"/>
        <v>15700US0668028</v>
      </c>
      <c r="E3260" t="s">
        <v>3445</v>
      </c>
      <c r="F3260" t="s">
        <v>3325</v>
      </c>
      <c r="G3260" t="s">
        <v>3174</v>
      </c>
      <c r="H3260">
        <v>34593</v>
      </c>
      <c r="I3260">
        <v>34706</v>
      </c>
      <c r="J3260">
        <v>34778</v>
      </c>
      <c r="K3260">
        <v>35188</v>
      </c>
      <c r="L3260">
        <v>35450</v>
      </c>
      <c r="M3260">
        <v>35891</v>
      </c>
      <c r="N3260">
        <v>36147</v>
      </c>
      <c r="O3260">
        <v>36297</v>
      </c>
      <c r="P3260" s="2">
        <v>36276</v>
      </c>
      <c r="Q3260" t="s">
        <v>3238</v>
      </c>
      <c r="W3260"/>
      <c r="X3260"/>
      <c r="Y3260"/>
      <c r="Z3260"/>
      <c r="AA3260" s="2">
        <f>M3259-$S$4</f>
        <v>-6397583.2599999998</v>
      </c>
      <c r="AB3260"/>
      <c r="AC3260"/>
    </row>
    <row r="3261" spans="1:29" x14ac:dyDescent="0.2">
      <c r="A3261" t="s">
        <v>3618</v>
      </c>
      <c r="B3261">
        <v>69000</v>
      </c>
      <c r="C3261">
        <v>157</v>
      </c>
      <c r="D3261" t="str">
        <f t="shared" si="167"/>
        <v>15700US0669000</v>
      </c>
      <c r="E3261" t="s">
        <v>3447</v>
      </c>
      <c r="F3261" t="s">
        <v>3325</v>
      </c>
      <c r="G3261" t="s">
        <v>3174</v>
      </c>
      <c r="H3261">
        <v>324528</v>
      </c>
      <c r="I3261">
        <v>324792</v>
      </c>
      <c r="J3261">
        <v>325480</v>
      </c>
      <c r="K3261">
        <v>328611</v>
      </c>
      <c r="L3261">
        <v>331170</v>
      </c>
      <c r="M3261">
        <v>334411</v>
      </c>
      <c r="N3261">
        <v>334136</v>
      </c>
      <c r="O3261">
        <v>334019</v>
      </c>
      <c r="P3261" s="2">
        <v>334217</v>
      </c>
      <c r="Q3261" t="s">
        <v>3238</v>
      </c>
      <c r="W3261"/>
      <c r="X3261"/>
      <c r="Y3261"/>
      <c r="Z3261"/>
      <c r="AA3261"/>
      <c r="AB3261"/>
      <c r="AC3261"/>
    </row>
    <row r="3262" spans="1:29" x14ac:dyDescent="0.2">
      <c r="A3262" t="s">
        <v>3619</v>
      </c>
      <c r="B3262">
        <v>70686</v>
      </c>
      <c r="C3262">
        <v>157</v>
      </c>
      <c r="D3262" t="str">
        <f t="shared" si="167"/>
        <v>15700US0670686</v>
      </c>
      <c r="E3262" t="s">
        <v>3451</v>
      </c>
      <c r="F3262" t="s">
        <v>3325</v>
      </c>
      <c r="G3262" t="s">
        <v>3174</v>
      </c>
      <c r="H3262">
        <v>24168</v>
      </c>
      <c r="I3262">
        <v>24072</v>
      </c>
      <c r="J3262">
        <v>24115</v>
      </c>
      <c r="K3262">
        <v>24344</v>
      </c>
      <c r="L3262">
        <v>24496</v>
      </c>
      <c r="M3262">
        <v>24584</v>
      </c>
      <c r="N3262">
        <v>24555</v>
      </c>
      <c r="O3262">
        <v>24516</v>
      </c>
      <c r="P3262" s="2">
        <v>24440</v>
      </c>
      <c r="Q3262" t="s">
        <v>3233</v>
      </c>
      <c r="W3262"/>
      <c r="X3262"/>
      <c r="Y3262"/>
      <c r="Z3262"/>
      <c r="AA3262"/>
      <c r="AB3262"/>
      <c r="AC3262"/>
    </row>
    <row r="3263" spans="1:29" x14ac:dyDescent="0.2">
      <c r="A3263" t="s">
        <v>3620</v>
      </c>
      <c r="B3263">
        <v>73962</v>
      </c>
      <c r="C3263">
        <v>157</v>
      </c>
      <c r="D3263" t="str">
        <f t="shared" si="167"/>
        <v>15700US0673962</v>
      </c>
      <c r="E3263" t="s">
        <v>3457</v>
      </c>
      <c r="F3263" t="s">
        <v>3325</v>
      </c>
      <c r="G3263" t="s">
        <v>3174</v>
      </c>
      <c r="H3263">
        <v>38186</v>
      </c>
      <c r="I3263">
        <v>37827</v>
      </c>
      <c r="J3263">
        <v>37916</v>
      </c>
      <c r="K3263">
        <v>38275</v>
      </c>
      <c r="L3263">
        <v>38443</v>
      </c>
      <c r="M3263">
        <v>38625</v>
      </c>
      <c r="N3263">
        <v>38575</v>
      </c>
      <c r="O3263">
        <v>38713</v>
      </c>
      <c r="P3263" s="2">
        <v>38644</v>
      </c>
      <c r="Q3263" t="s">
        <v>3238</v>
      </c>
      <c r="W3263"/>
      <c r="X3263"/>
      <c r="Y3263"/>
      <c r="Z3263"/>
      <c r="AA3263"/>
      <c r="AB3263"/>
      <c r="AC3263"/>
    </row>
    <row r="3264" spans="1:29" x14ac:dyDescent="0.2">
      <c r="A3264" t="s">
        <v>3621</v>
      </c>
      <c r="B3264">
        <v>80854</v>
      </c>
      <c r="C3264">
        <v>157</v>
      </c>
      <c r="D3264" t="str">
        <f t="shared" si="167"/>
        <v>15700US0680854</v>
      </c>
      <c r="E3264" t="s">
        <v>3460</v>
      </c>
      <c r="F3264" t="s">
        <v>3325</v>
      </c>
      <c r="G3264" t="s">
        <v>3174</v>
      </c>
      <c r="H3264">
        <v>75540</v>
      </c>
      <c r="I3264">
        <v>75301</v>
      </c>
      <c r="J3264">
        <v>75490</v>
      </c>
      <c r="K3264">
        <v>76297</v>
      </c>
      <c r="L3264">
        <v>77703</v>
      </c>
      <c r="M3264">
        <v>78269</v>
      </c>
      <c r="N3264">
        <v>80305</v>
      </c>
      <c r="O3264">
        <v>80232</v>
      </c>
      <c r="P3264" s="2">
        <v>80395</v>
      </c>
      <c r="Q3264" t="s">
        <v>3238</v>
      </c>
      <c r="W3264"/>
      <c r="X3264"/>
      <c r="Y3264"/>
      <c r="Z3264"/>
      <c r="AA3264"/>
      <c r="AB3264"/>
      <c r="AC3264"/>
    </row>
    <row r="3265" spans="1:29" x14ac:dyDescent="0.2">
      <c r="A3265" t="s">
        <v>3622</v>
      </c>
      <c r="B3265">
        <v>82744</v>
      </c>
      <c r="C3265">
        <v>157</v>
      </c>
      <c r="D3265" t="str">
        <f t="shared" si="167"/>
        <v>15700US0682744</v>
      </c>
      <c r="E3265" t="s">
        <v>3464</v>
      </c>
      <c r="F3265" t="s">
        <v>3325</v>
      </c>
      <c r="G3265" t="s">
        <v>3174</v>
      </c>
      <c r="H3265">
        <v>5812</v>
      </c>
      <c r="I3265">
        <v>5822</v>
      </c>
      <c r="J3265">
        <v>5832</v>
      </c>
      <c r="K3265">
        <v>5889</v>
      </c>
      <c r="L3265">
        <v>5925</v>
      </c>
      <c r="M3265">
        <v>5953</v>
      </c>
      <c r="N3265">
        <v>5946</v>
      </c>
      <c r="O3265">
        <v>5940</v>
      </c>
      <c r="P3265" s="2">
        <v>5918</v>
      </c>
      <c r="Q3265" t="s">
        <v>3238</v>
      </c>
      <c r="W3265"/>
      <c r="X3265"/>
      <c r="Y3265"/>
      <c r="Z3265"/>
      <c r="AA3265"/>
      <c r="AB3265"/>
      <c r="AC3265"/>
    </row>
    <row r="3266" spans="1:29" x14ac:dyDescent="0.2">
      <c r="A3266" t="s">
        <v>3623</v>
      </c>
      <c r="B3266">
        <v>84550</v>
      </c>
      <c r="C3266">
        <v>157</v>
      </c>
      <c r="D3266" t="str">
        <f t="shared" si="167"/>
        <v>15700US0684550</v>
      </c>
      <c r="E3266" t="s">
        <v>3469</v>
      </c>
      <c r="F3266" t="s">
        <v>3325</v>
      </c>
      <c r="G3266" t="s">
        <v>3174</v>
      </c>
      <c r="H3266">
        <v>89701</v>
      </c>
      <c r="I3266">
        <v>89613</v>
      </c>
      <c r="J3266">
        <v>89805</v>
      </c>
      <c r="K3266">
        <v>90805</v>
      </c>
      <c r="L3266">
        <v>91384</v>
      </c>
      <c r="M3266">
        <v>91804</v>
      </c>
      <c r="N3266">
        <v>91734</v>
      </c>
      <c r="O3266">
        <v>91730</v>
      </c>
      <c r="P3266" s="2">
        <v>91565</v>
      </c>
      <c r="Q3266" t="s">
        <v>3238</v>
      </c>
      <c r="W3266"/>
      <c r="X3266"/>
      <c r="Y3266"/>
      <c r="Z3266"/>
      <c r="AA3266"/>
      <c r="AB3266"/>
      <c r="AC3266"/>
    </row>
    <row r="3267" spans="1:29" x14ac:dyDescent="0.2">
      <c r="A3267" t="s">
        <v>3624</v>
      </c>
      <c r="B3267">
        <v>86832</v>
      </c>
      <c r="C3267">
        <v>157</v>
      </c>
      <c r="D3267" t="str">
        <f t="shared" si="167"/>
        <v>15700US0686832</v>
      </c>
      <c r="E3267" t="s">
        <v>3470</v>
      </c>
      <c r="F3267" t="s">
        <v>3325</v>
      </c>
      <c r="G3267" t="s">
        <v>3174</v>
      </c>
      <c r="H3267">
        <v>64234</v>
      </c>
      <c r="I3267">
        <v>64193</v>
      </c>
      <c r="J3267">
        <v>64442</v>
      </c>
      <c r="K3267">
        <v>65712</v>
      </c>
      <c r="L3267">
        <v>66434</v>
      </c>
      <c r="M3267">
        <v>66972</v>
      </c>
      <c r="N3267">
        <v>67538</v>
      </c>
      <c r="O3267">
        <v>67690</v>
      </c>
      <c r="P3267" s="2">
        <v>68235</v>
      </c>
      <c r="Q3267" t="s">
        <v>3238</v>
      </c>
      <c r="W3267"/>
      <c r="X3267"/>
      <c r="Y3267"/>
      <c r="Z3267"/>
      <c r="AA3267"/>
      <c r="AB3267"/>
      <c r="AC3267"/>
    </row>
    <row r="3268" spans="1:29" x14ac:dyDescent="0.2">
      <c r="A3268" t="s">
        <v>3663</v>
      </c>
      <c r="B3268">
        <v>99990</v>
      </c>
      <c r="C3268">
        <v>157</v>
      </c>
      <c r="D3268" t="s">
        <v>3663</v>
      </c>
      <c r="E3268" t="s">
        <v>3625</v>
      </c>
      <c r="F3268" t="s">
        <v>3325</v>
      </c>
      <c r="G3268" t="s">
        <v>3174</v>
      </c>
      <c r="H3268">
        <v>121160</v>
      </c>
      <c r="I3268">
        <v>120232</v>
      </c>
      <c r="J3268">
        <v>120489</v>
      </c>
      <c r="K3268">
        <v>122063</v>
      </c>
      <c r="L3268">
        <v>123498</v>
      </c>
      <c r="M3268">
        <v>124549</v>
      </c>
      <c r="N3268">
        <v>127298</v>
      </c>
      <c r="O3268">
        <v>130181</v>
      </c>
      <c r="P3268" s="2">
        <v>131419</v>
      </c>
      <c r="Q3268" t="s">
        <v>3238</v>
      </c>
      <c r="W3268"/>
      <c r="X3268"/>
      <c r="Y3268"/>
      <c r="Z3268"/>
      <c r="AA3268"/>
      <c r="AB3268"/>
      <c r="AC3268"/>
    </row>
    <row r="3269" spans="1:29" x14ac:dyDescent="0.2">
      <c r="A3269" t="s">
        <v>3566</v>
      </c>
      <c r="B3269">
        <v>296</v>
      </c>
      <c r="C3269">
        <v>157</v>
      </c>
      <c r="D3269" t="str">
        <f>_xlfn.CONCAT("15700US06",TEXT(B3269,"00000"))</f>
        <v>15700US0600296</v>
      </c>
      <c r="E3269" t="s">
        <v>3332</v>
      </c>
      <c r="F3269" t="s">
        <v>3245</v>
      </c>
      <c r="G3269" t="s">
        <v>3174</v>
      </c>
      <c r="H3269">
        <v>31765</v>
      </c>
      <c r="I3269">
        <v>31760</v>
      </c>
      <c r="J3269">
        <v>31672</v>
      </c>
      <c r="K3269">
        <v>31895</v>
      </c>
      <c r="L3269">
        <v>31145</v>
      </c>
      <c r="M3269">
        <v>31287</v>
      </c>
      <c r="N3269">
        <v>32626</v>
      </c>
      <c r="O3269">
        <v>33077</v>
      </c>
      <c r="P3269" s="2">
        <v>33391</v>
      </c>
      <c r="Q3269" t="s">
        <v>3240</v>
      </c>
      <c r="W3269"/>
      <c r="X3269"/>
      <c r="Y3269"/>
      <c r="Z3269"/>
      <c r="AA3269"/>
      <c r="AB3269"/>
      <c r="AC3269"/>
    </row>
    <row r="3270" spans="1:29" x14ac:dyDescent="0.2">
      <c r="A3270" t="s">
        <v>3567</v>
      </c>
      <c r="B3270">
        <v>2364</v>
      </c>
      <c r="C3270">
        <v>157</v>
      </c>
      <c r="D3270" t="str">
        <f t="shared" ref="D3270:D3292" si="168">_xlfn.CONCAT("15700US06",TEXT(B3270,"00000"))</f>
        <v>15700US0602364</v>
      </c>
      <c r="E3270" t="s">
        <v>3337</v>
      </c>
      <c r="F3270" t="s">
        <v>3245</v>
      </c>
      <c r="G3270" t="s">
        <v>3174</v>
      </c>
      <c r="H3270">
        <v>69135</v>
      </c>
      <c r="I3270">
        <v>69139</v>
      </c>
      <c r="J3270">
        <v>69326</v>
      </c>
      <c r="K3270">
        <v>70089</v>
      </c>
      <c r="L3270">
        <v>70501</v>
      </c>
      <c r="M3270">
        <v>70875</v>
      </c>
      <c r="N3270">
        <v>71362</v>
      </c>
      <c r="O3270">
        <v>71980</v>
      </c>
      <c r="P3270" s="2">
        <v>72553</v>
      </c>
      <c r="Q3270" t="s">
        <v>3240</v>
      </c>
      <c r="W3270"/>
      <c r="X3270"/>
      <c r="Y3270"/>
      <c r="Z3270"/>
      <c r="AA3270"/>
      <c r="AB3270"/>
      <c r="AC3270"/>
    </row>
    <row r="3271" spans="1:29" x14ac:dyDescent="0.2">
      <c r="A3271" t="s">
        <v>3568</v>
      </c>
      <c r="B3271">
        <v>4030</v>
      </c>
      <c r="C3271">
        <v>157</v>
      </c>
      <c r="D3271" t="str">
        <f t="shared" si="168"/>
        <v>15700US0604030</v>
      </c>
      <c r="E3271" t="s">
        <v>3343</v>
      </c>
      <c r="F3271" t="s">
        <v>3245</v>
      </c>
      <c r="G3271" t="s">
        <v>3174</v>
      </c>
      <c r="H3271">
        <v>22639</v>
      </c>
      <c r="I3271">
        <v>22639</v>
      </c>
      <c r="J3271">
        <v>22707</v>
      </c>
      <c r="K3271">
        <v>22927</v>
      </c>
      <c r="L3271">
        <v>23040</v>
      </c>
      <c r="M3271">
        <v>23237</v>
      </c>
      <c r="N3271">
        <v>23435</v>
      </c>
      <c r="O3271">
        <v>23639</v>
      </c>
      <c r="P3271" s="2">
        <v>23835</v>
      </c>
      <c r="Q3271" t="s">
        <v>3240</v>
      </c>
      <c r="W3271"/>
      <c r="X3271"/>
      <c r="Y3271"/>
      <c r="Z3271"/>
      <c r="AA3271"/>
      <c r="AB3271"/>
      <c r="AC3271"/>
    </row>
    <row r="3272" spans="1:29" x14ac:dyDescent="0.2">
      <c r="A3272" t="s">
        <v>3569</v>
      </c>
      <c r="B3272">
        <v>6434</v>
      </c>
      <c r="C3272">
        <v>157</v>
      </c>
      <c r="D3272" t="str">
        <f t="shared" si="168"/>
        <v>15700US0606434</v>
      </c>
      <c r="E3272" t="s">
        <v>3348</v>
      </c>
      <c r="F3272" t="s">
        <v>3245</v>
      </c>
      <c r="G3272" t="s">
        <v>3174</v>
      </c>
      <c r="H3272">
        <v>5019</v>
      </c>
      <c r="I3272">
        <v>5018</v>
      </c>
      <c r="J3272">
        <v>5030</v>
      </c>
      <c r="K3272">
        <v>5075</v>
      </c>
      <c r="L3272">
        <v>5103</v>
      </c>
      <c r="M3272">
        <v>5121</v>
      </c>
      <c r="N3272">
        <v>5157</v>
      </c>
      <c r="O3272">
        <v>5200</v>
      </c>
      <c r="P3272" s="2">
        <v>5235</v>
      </c>
      <c r="Q3272" t="s">
        <v>3240</v>
      </c>
      <c r="W3272"/>
      <c r="X3272"/>
      <c r="Y3272"/>
      <c r="Z3272"/>
      <c r="AA3272"/>
      <c r="AB3272"/>
      <c r="AC3272"/>
    </row>
    <row r="3273" spans="1:29" x14ac:dyDescent="0.2">
      <c r="A3273" t="s">
        <v>3570</v>
      </c>
      <c r="B3273">
        <v>13210</v>
      </c>
      <c r="C3273">
        <v>157</v>
      </c>
      <c r="D3273" t="str">
        <f t="shared" si="168"/>
        <v>15700US0613210</v>
      </c>
      <c r="E3273" t="s">
        <v>3356</v>
      </c>
      <c r="F3273" t="s">
        <v>3245</v>
      </c>
      <c r="G3273" t="s">
        <v>3174</v>
      </c>
      <c r="H3273">
        <v>77983</v>
      </c>
      <c r="I3273">
        <v>77972</v>
      </c>
      <c r="J3273">
        <v>78570</v>
      </c>
      <c r="K3273">
        <v>79561</v>
      </c>
      <c r="L3273">
        <v>79972</v>
      </c>
      <c r="M3273">
        <v>80878</v>
      </c>
      <c r="N3273">
        <v>84457</v>
      </c>
      <c r="O3273">
        <v>85363</v>
      </c>
      <c r="P3273" s="2">
        <v>87776</v>
      </c>
      <c r="Q3273" s="2" t="s">
        <v>3236</v>
      </c>
      <c r="R3273" s="2" t="s">
        <v>3233</v>
      </c>
      <c r="S3273" s="2">
        <f>SUMIF(Q:Q,R3273,P:P)</f>
        <v>6457857</v>
      </c>
      <c r="T3273" s="2">
        <f>S3273-$S$4</f>
        <v>-4693.2599999997765</v>
      </c>
      <c r="W3273"/>
      <c r="X3273"/>
      <c r="Y3273"/>
      <c r="Z3273"/>
      <c r="AA3273"/>
      <c r="AB3273"/>
      <c r="AC3273"/>
    </row>
    <row r="3274" spans="1:29" x14ac:dyDescent="0.2">
      <c r="A3274" t="s">
        <v>3571</v>
      </c>
      <c r="B3274">
        <v>13214</v>
      </c>
      <c r="C3274">
        <v>157</v>
      </c>
      <c r="D3274" t="str">
        <f t="shared" si="168"/>
        <v>15700US0613214</v>
      </c>
      <c r="E3274" t="s">
        <v>3357</v>
      </c>
      <c r="F3274" t="s">
        <v>3245</v>
      </c>
      <c r="G3274" t="s">
        <v>3174</v>
      </c>
      <c r="H3274">
        <v>74799</v>
      </c>
      <c r="I3274">
        <v>74799</v>
      </c>
      <c r="J3274">
        <v>74994</v>
      </c>
      <c r="K3274">
        <v>75722</v>
      </c>
      <c r="L3274">
        <v>76185</v>
      </c>
      <c r="M3274">
        <v>76483</v>
      </c>
      <c r="N3274">
        <v>76759</v>
      </c>
      <c r="O3274">
        <v>78100</v>
      </c>
      <c r="P3274" s="2">
        <v>78822</v>
      </c>
      <c r="Q3274" s="2" t="s">
        <v>3236</v>
      </c>
      <c r="R3274" s="2" t="s">
        <v>3236</v>
      </c>
      <c r="S3274" s="2">
        <f t="shared" ref="S3274:S3277" si="169">SUMIF(Q:Q,R3274,P:P)</f>
        <v>6454795</v>
      </c>
      <c r="T3274" s="2">
        <f>S3274-$S$4</f>
        <v>-7755.2599999997765</v>
      </c>
      <c r="W3274"/>
      <c r="X3274"/>
      <c r="Y3274"/>
      <c r="Z3274"/>
      <c r="AA3274"/>
      <c r="AB3274"/>
      <c r="AC3274"/>
    </row>
    <row r="3275" spans="1:29" x14ac:dyDescent="0.2">
      <c r="A3275" t="s">
        <v>3572</v>
      </c>
      <c r="B3275">
        <v>14890</v>
      </c>
      <c r="C3275">
        <v>157</v>
      </c>
      <c r="D3275" t="str">
        <f t="shared" si="168"/>
        <v>15700US0614890</v>
      </c>
      <c r="E3275" t="s">
        <v>3359</v>
      </c>
      <c r="F3275" t="s">
        <v>3245</v>
      </c>
      <c r="G3275" t="s">
        <v>3174</v>
      </c>
      <c r="H3275">
        <v>52154</v>
      </c>
      <c r="I3275">
        <v>52155</v>
      </c>
      <c r="J3275">
        <v>52287</v>
      </c>
      <c r="K3275">
        <v>52771</v>
      </c>
      <c r="L3275">
        <v>53046</v>
      </c>
      <c r="M3275">
        <v>53240</v>
      </c>
      <c r="N3275">
        <v>53878</v>
      </c>
      <c r="O3275">
        <v>54472</v>
      </c>
      <c r="P3275" s="2">
        <v>54712</v>
      </c>
      <c r="Q3275" t="s">
        <v>3240</v>
      </c>
      <c r="R3275" s="2" t="s">
        <v>3238</v>
      </c>
      <c r="S3275" s="2">
        <f t="shared" si="169"/>
        <v>6465841</v>
      </c>
      <c r="T3275" s="2">
        <f>S3275-$S$4</f>
        <v>3290.7400000002235</v>
      </c>
      <c r="W3275"/>
      <c r="X3275"/>
      <c r="Y3275"/>
      <c r="Z3275"/>
      <c r="AA3275"/>
      <c r="AB3275"/>
      <c r="AC3275"/>
    </row>
    <row r="3276" spans="1:29" x14ac:dyDescent="0.2">
      <c r="A3276" t="s">
        <v>3573</v>
      </c>
      <c r="B3276">
        <v>24680</v>
      </c>
      <c r="C3276">
        <v>157</v>
      </c>
      <c r="D3276" t="str">
        <f t="shared" si="168"/>
        <v>15700US0624680</v>
      </c>
      <c r="E3276" t="s">
        <v>3373</v>
      </c>
      <c r="F3276" t="s">
        <v>3245</v>
      </c>
      <c r="G3276" t="s">
        <v>3174</v>
      </c>
      <c r="H3276">
        <v>196069</v>
      </c>
      <c r="I3276">
        <v>196470</v>
      </c>
      <c r="J3276">
        <v>197405</v>
      </c>
      <c r="K3276">
        <v>200101</v>
      </c>
      <c r="L3276">
        <v>201597</v>
      </c>
      <c r="M3276">
        <v>203202</v>
      </c>
      <c r="N3276">
        <v>204655</v>
      </c>
      <c r="O3276">
        <v>206893</v>
      </c>
      <c r="P3276" s="2">
        <v>209665</v>
      </c>
      <c r="Q3276" t="s">
        <v>3240</v>
      </c>
      <c r="R3276" s="2" t="s">
        <v>3240</v>
      </c>
      <c r="S3276" s="2">
        <f t="shared" si="169"/>
        <v>6459897</v>
      </c>
      <c r="T3276" s="2">
        <f>S3276-$S$4</f>
        <v>-2653.2599999997765</v>
      </c>
      <c r="W3276"/>
      <c r="X3276"/>
      <c r="Y3276"/>
      <c r="Z3276"/>
      <c r="AA3276"/>
      <c r="AB3276"/>
      <c r="AC3276"/>
    </row>
    <row r="3277" spans="1:29" x14ac:dyDescent="0.2">
      <c r="A3277" t="s">
        <v>3574</v>
      </c>
      <c r="B3277">
        <v>30658</v>
      </c>
      <c r="C3277">
        <v>157</v>
      </c>
      <c r="D3277" t="str">
        <f t="shared" si="168"/>
        <v>15700US0630658</v>
      </c>
      <c r="E3277" t="s">
        <v>3379</v>
      </c>
      <c r="F3277" t="s">
        <v>3245</v>
      </c>
      <c r="G3277" t="s">
        <v>3174</v>
      </c>
      <c r="H3277">
        <v>12040</v>
      </c>
      <c r="I3277">
        <v>12040</v>
      </c>
      <c r="J3277">
        <v>12068</v>
      </c>
      <c r="K3277">
        <v>12168</v>
      </c>
      <c r="L3277">
        <v>12266</v>
      </c>
      <c r="M3277">
        <v>12335</v>
      </c>
      <c r="N3277">
        <v>12377</v>
      </c>
      <c r="O3277">
        <v>12431</v>
      </c>
      <c r="P3277" s="2">
        <v>12509</v>
      </c>
      <c r="Q3277" t="s">
        <v>3240</v>
      </c>
      <c r="R3277" s="2" t="s">
        <v>3278</v>
      </c>
      <c r="S3277" s="2">
        <f t="shared" si="169"/>
        <v>6465926</v>
      </c>
      <c r="T3277" s="2">
        <f>S3277-$S$4</f>
        <v>3375.7400000002235</v>
      </c>
      <c r="W3277"/>
      <c r="X3277"/>
      <c r="Y3277"/>
      <c r="Z3277"/>
      <c r="AA3277"/>
      <c r="AB3277"/>
      <c r="AC3277"/>
    </row>
    <row r="3278" spans="1:29" x14ac:dyDescent="0.2">
      <c r="A3278" t="s">
        <v>3575</v>
      </c>
      <c r="B3278">
        <v>33434</v>
      </c>
      <c r="C3278">
        <v>157</v>
      </c>
      <c r="D3278" t="str">
        <f t="shared" si="168"/>
        <v>15700US0633434</v>
      </c>
      <c r="E3278" t="s">
        <v>3383</v>
      </c>
      <c r="F3278" t="s">
        <v>3245</v>
      </c>
      <c r="G3278" t="s">
        <v>3174</v>
      </c>
      <c r="H3278">
        <v>90173</v>
      </c>
      <c r="I3278">
        <v>90173</v>
      </c>
      <c r="J3278">
        <v>90386</v>
      </c>
      <c r="K3278">
        <v>91338</v>
      </c>
      <c r="L3278">
        <v>91810</v>
      </c>
      <c r="M3278">
        <v>92085</v>
      </c>
      <c r="N3278">
        <v>92449</v>
      </c>
      <c r="O3278">
        <v>93047</v>
      </c>
      <c r="P3278" s="2">
        <v>93724</v>
      </c>
      <c r="Q3278" t="s">
        <v>3240</v>
      </c>
      <c r="W3278"/>
      <c r="X3278"/>
      <c r="Y3278"/>
      <c r="Z3278"/>
      <c r="AA3278"/>
      <c r="AB3278"/>
      <c r="AC3278"/>
    </row>
    <row r="3279" spans="1:29" x14ac:dyDescent="0.2">
      <c r="A3279" t="s">
        <v>3576</v>
      </c>
      <c r="B3279">
        <v>33588</v>
      </c>
      <c r="C3279">
        <v>157</v>
      </c>
      <c r="D3279" t="str">
        <f t="shared" si="168"/>
        <v>15700US0633588</v>
      </c>
      <c r="E3279" t="s">
        <v>3331</v>
      </c>
      <c r="F3279" t="s">
        <v>3245</v>
      </c>
      <c r="G3279" t="s">
        <v>3174</v>
      </c>
      <c r="H3279">
        <v>53104</v>
      </c>
      <c r="I3279">
        <v>53104</v>
      </c>
      <c r="J3279">
        <v>53232</v>
      </c>
      <c r="K3279">
        <v>53719</v>
      </c>
      <c r="L3279">
        <v>54029</v>
      </c>
      <c r="M3279">
        <v>54276</v>
      </c>
      <c r="N3279">
        <v>54487</v>
      </c>
      <c r="O3279">
        <v>54718</v>
      </c>
      <c r="P3279" s="2">
        <v>54939</v>
      </c>
      <c r="Q3279" t="s">
        <v>3240</v>
      </c>
      <c r="W3279"/>
      <c r="X3279"/>
      <c r="Y3279"/>
      <c r="Z3279"/>
      <c r="AA3279"/>
      <c r="AB3279"/>
      <c r="AC3279"/>
    </row>
    <row r="3280" spans="1:29" x14ac:dyDescent="0.2">
      <c r="A3280" t="s">
        <v>3577</v>
      </c>
      <c r="B3280">
        <v>42370</v>
      </c>
      <c r="C3280">
        <v>157</v>
      </c>
      <c r="D3280" t="str">
        <f t="shared" si="168"/>
        <v>15700US0642370</v>
      </c>
      <c r="E3280" t="s">
        <v>3405</v>
      </c>
      <c r="F3280" t="s">
        <v>3245</v>
      </c>
      <c r="G3280" t="s">
        <v>3174</v>
      </c>
      <c r="H3280">
        <v>23261</v>
      </c>
      <c r="I3280">
        <v>23261</v>
      </c>
      <c r="J3280">
        <v>23332</v>
      </c>
      <c r="K3280">
        <v>23514</v>
      </c>
      <c r="L3280">
        <v>23634</v>
      </c>
      <c r="M3280">
        <v>23702</v>
      </c>
      <c r="N3280">
        <v>23781</v>
      </c>
      <c r="O3280">
        <v>23985</v>
      </c>
      <c r="P3280" s="2">
        <v>24129</v>
      </c>
      <c r="Q3280" t="s">
        <v>3240</v>
      </c>
      <c r="W3280"/>
      <c r="X3280"/>
      <c r="Y3280"/>
      <c r="Z3280"/>
      <c r="AA3280"/>
      <c r="AB3280"/>
      <c r="AC3280"/>
    </row>
    <row r="3281" spans="1:29" x14ac:dyDescent="0.2">
      <c r="A3281" t="s">
        <v>3578</v>
      </c>
      <c r="B3281">
        <v>48788</v>
      </c>
      <c r="C3281">
        <v>157</v>
      </c>
      <c r="D3281" t="str">
        <f t="shared" si="168"/>
        <v>15700US0648788</v>
      </c>
      <c r="E3281" t="s">
        <v>3416</v>
      </c>
      <c r="F3281" t="s">
        <v>3245</v>
      </c>
      <c r="G3281" t="s">
        <v>3174</v>
      </c>
      <c r="H3281">
        <v>36664</v>
      </c>
      <c r="I3281">
        <v>36664</v>
      </c>
      <c r="J3281">
        <v>36775</v>
      </c>
      <c r="K3281">
        <v>37340</v>
      </c>
      <c r="L3281">
        <v>37531</v>
      </c>
      <c r="M3281">
        <v>38042</v>
      </c>
      <c r="N3281">
        <v>38362</v>
      </c>
      <c r="O3281">
        <v>38607</v>
      </c>
      <c r="P3281" s="2">
        <v>38944</v>
      </c>
      <c r="Q3281" t="s">
        <v>3240</v>
      </c>
      <c r="W3281"/>
      <c r="X3281"/>
      <c r="Y3281"/>
      <c r="Z3281"/>
      <c r="AA3281"/>
      <c r="AB3281"/>
      <c r="AC3281"/>
    </row>
    <row r="3282" spans="1:29" x14ac:dyDescent="0.2">
      <c r="A3282" t="s">
        <v>3579</v>
      </c>
      <c r="B3282">
        <v>50734</v>
      </c>
      <c r="C3282">
        <v>157</v>
      </c>
      <c r="D3282" t="str">
        <f t="shared" si="168"/>
        <v>15700US0650734</v>
      </c>
      <c r="E3282" t="s">
        <v>3419</v>
      </c>
      <c r="F3282" t="s">
        <v>3245</v>
      </c>
      <c r="G3282" t="s">
        <v>3174</v>
      </c>
      <c r="H3282">
        <v>4844</v>
      </c>
      <c r="I3282">
        <v>4844</v>
      </c>
      <c r="J3282">
        <v>4855</v>
      </c>
      <c r="K3282">
        <v>4898</v>
      </c>
      <c r="L3282">
        <v>4923</v>
      </c>
      <c r="M3282">
        <v>4936</v>
      </c>
      <c r="N3282">
        <v>4960</v>
      </c>
      <c r="O3282">
        <v>4977</v>
      </c>
      <c r="P3282" s="2">
        <v>4988</v>
      </c>
      <c r="Q3282" t="s">
        <v>3278</v>
      </c>
      <c r="W3282"/>
      <c r="X3282"/>
      <c r="Y3282"/>
      <c r="Z3282"/>
      <c r="AA3282"/>
      <c r="AB3282"/>
      <c r="AC3282"/>
    </row>
    <row r="3283" spans="1:29" x14ac:dyDescent="0.2">
      <c r="A3283" t="s">
        <v>3580</v>
      </c>
      <c r="B3283">
        <v>53896</v>
      </c>
      <c r="C3283">
        <v>157</v>
      </c>
      <c r="D3283" t="str">
        <f t="shared" si="168"/>
        <v>15700US0653896</v>
      </c>
      <c r="E3283" t="s">
        <v>3422</v>
      </c>
      <c r="F3283" t="s">
        <v>3245</v>
      </c>
      <c r="G3283" t="s">
        <v>3174</v>
      </c>
      <c r="H3283">
        <v>163924</v>
      </c>
      <c r="I3283">
        <v>163921</v>
      </c>
      <c r="J3283">
        <v>164419</v>
      </c>
      <c r="K3283">
        <v>165907</v>
      </c>
      <c r="L3283">
        <v>166909</v>
      </c>
      <c r="M3283">
        <v>167487</v>
      </c>
      <c r="N3283">
        <v>168607</v>
      </c>
      <c r="O3283">
        <v>170755</v>
      </c>
      <c r="P3283" s="2">
        <v>173212</v>
      </c>
      <c r="Q3283" s="1" t="s">
        <v>3240</v>
      </c>
      <c r="W3283"/>
      <c r="X3283"/>
      <c r="Y3283"/>
      <c r="Z3283"/>
      <c r="AA3283"/>
      <c r="AB3283"/>
      <c r="AC3283"/>
    </row>
    <row r="3284" spans="1:29" x14ac:dyDescent="0.2">
      <c r="A3284" t="s">
        <v>3581</v>
      </c>
      <c r="B3284">
        <v>59451</v>
      </c>
      <c r="C3284">
        <v>157</v>
      </c>
      <c r="D3284" t="str">
        <f t="shared" si="168"/>
        <v>15700US0659451</v>
      </c>
      <c r="E3284" t="s">
        <v>3431</v>
      </c>
      <c r="F3284" t="s">
        <v>3245</v>
      </c>
      <c r="G3284" t="s">
        <v>3174</v>
      </c>
      <c r="H3284">
        <v>165269</v>
      </c>
      <c r="I3284">
        <v>165353</v>
      </c>
      <c r="J3284">
        <v>166258</v>
      </c>
      <c r="K3284">
        <v>168070</v>
      </c>
      <c r="L3284">
        <v>170233</v>
      </c>
      <c r="M3284">
        <v>171214</v>
      </c>
      <c r="N3284">
        <v>173753</v>
      </c>
      <c r="O3284">
        <v>174771</v>
      </c>
      <c r="P3284" s="2">
        <v>176534</v>
      </c>
      <c r="Q3284" s="2" t="s">
        <v>3236</v>
      </c>
      <c r="W3284"/>
      <c r="X3284"/>
      <c r="Y3284"/>
      <c r="Z3284"/>
      <c r="AA3284"/>
      <c r="AB3284"/>
      <c r="AC3284"/>
    </row>
    <row r="3285" spans="1:29" x14ac:dyDescent="0.2">
      <c r="A3285" t="s">
        <v>3582</v>
      </c>
      <c r="B3285">
        <v>59962</v>
      </c>
      <c r="C3285">
        <v>157</v>
      </c>
      <c r="D3285" t="str">
        <f t="shared" si="168"/>
        <v>15700US0659962</v>
      </c>
      <c r="E3285" t="s">
        <v>3434</v>
      </c>
      <c r="F3285" t="s">
        <v>3245</v>
      </c>
      <c r="G3285" t="s">
        <v>3174</v>
      </c>
      <c r="H3285">
        <v>68747</v>
      </c>
      <c r="I3285">
        <v>68667</v>
      </c>
      <c r="J3285">
        <v>68824</v>
      </c>
      <c r="K3285">
        <v>69379</v>
      </c>
      <c r="L3285">
        <v>69751</v>
      </c>
      <c r="M3285">
        <v>69963</v>
      </c>
      <c r="N3285">
        <v>70425</v>
      </c>
      <c r="O3285">
        <v>70852</v>
      </c>
      <c r="P3285" s="2">
        <v>71288</v>
      </c>
      <c r="Q3285" s="1" t="s">
        <v>3240</v>
      </c>
      <c r="W3285"/>
      <c r="X3285"/>
      <c r="Y3285"/>
      <c r="Z3285"/>
      <c r="AA3285"/>
      <c r="AB3285"/>
      <c r="AC3285"/>
    </row>
    <row r="3286" spans="1:29" x14ac:dyDescent="0.2">
      <c r="A3286" t="s">
        <v>3583</v>
      </c>
      <c r="B3286">
        <v>60466</v>
      </c>
      <c r="C3286">
        <v>157</v>
      </c>
      <c r="D3286" t="str">
        <f t="shared" si="168"/>
        <v>15700US0660466</v>
      </c>
      <c r="E3286" t="s">
        <v>3436</v>
      </c>
      <c r="F3286" t="s">
        <v>3245</v>
      </c>
      <c r="G3286" t="s">
        <v>3174</v>
      </c>
      <c r="H3286">
        <v>99171</v>
      </c>
      <c r="I3286">
        <v>99150</v>
      </c>
      <c r="J3286">
        <v>99408</v>
      </c>
      <c r="K3286">
        <v>100712</v>
      </c>
      <c r="L3286">
        <v>101504</v>
      </c>
      <c r="M3286">
        <v>101841</v>
      </c>
      <c r="N3286">
        <v>102395</v>
      </c>
      <c r="O3286">
        <v>102858</v>
      </c>
      <c r="P3286" s="2">
        <v>103314</v>
      </c>
      <c r="Q3286" s="1" t="s">
        <v>3240</v>
      </c>
      <c r="W3286"/>
      <c r="AB3286"/>
      <c r="AC3286"/>
    </row>
    <row r="3287" spans="1:29" x14ac:dyDescent="0.2">
      <c r="A3287" t="s">
        <v>3584</v>
      </c>
      <c r="B3287">
        <v>65000</v>
      </c>
      <c r="C3287">
        <v>157</v>
      </c>
      <c r="D3287" t="str">
        <f t="shared" si="168"/>
        <v>15700US0665000</v>
      </c>
      <c r="E3287" t="s">
        <v>3440</v>
      </c>
      <c r="F3287" t="s">
        <v>3245</v>
      </c>
      <c r="G3287" t="s">
        <v>3174</v>
      </c>
      <c r="H3287">
        <v>209924</v>
      </c>
      <c r="I3287">
        <v>209961</v>
      </c>
      <c r="J3287">
        <v>210218</v>
      </c>
      <c r="K3287">
        <v>211912</v>
      </c>
      <c r="L3287">
        <v>213062</v>
      </c>
      <c r="M3287">
        <v>213852</v>
      </c>
      <c r="N3287">
        <v>214431</v>
      </c>
      <c r="O3287">
        <v>215550</v>
      </c>
      <c r="P3287" s="2">
        <v>216239</v>
      </c>
      <c r="Q3287" s="1" t="s">
        <v>3240</v>
      </c>
      <c r="W3287"/>
      <c r="AB3287"/>
      <c r="AC3287"/>
    </row>
    <row r="3288" spans="1:29" x14ac:dyDescent="0.2">
      <c r="A3288" t="s">
        <v>3585</v>
      </c>
      <c r="B3288">
        <v>80994</v>
      </c>
      <c r="C3288">
        <v>157</v>
      </c>
      <c r="D3288" t="str">
        <f t="shared" si="168"/>
        <v>15700US0680994</v>
      </c>
      <c r="E3288" t="s">
        <v>3461</v>
      </c>
      <c r="F3288" t="s">
        <v>3245</v>
      </c>
      <c r="G3288" t="s">
        <v>3174</v>
      </c>
      <c r="H3288">
        <v>25048</v>
      </c>
      <c r="I3288">
        <v>25048</v>
      </c>
      <c r="J3288">
        <v>25106</v>
      </c>
      <c r="K3288">
        <v>25386</v>
      </c>
      <c r="L3288">
        <v>25665</v>
      </c>
      <c r="M3288">
        <v>25752</v>
      </c>
      <c r="N3288">
        <v>25839</v>
      </c>
      <c r="O3288">
        <v>25970</v>
      </c>
      <c r="P3288" s="2">
        <v>26049</v>
      </c>
      <c r="Q3288" s="1" t="s">
        <v>3240</v>
      </c>
      <c r="W3288"/>
      <c r="AB3288"/>
      <c r="AC3288"/>
    </row>
    <row r="3289" spans="1:29" x14ac:dyDescent="0.2">
      <c r="A3289" t="s">
        <v>3586</v>
      </c>
      <c r="B3289">
        <v>81344</v>
      </c>
      <c r="C3289">
        <v>157</v>
      </c>
      <c r="D3289" t="str">
        <f t="shared" si="168"/>
        <v>15700US0681344</v>
      </c>
      <c r="E3289" t="s">
        <v>3462</v>
      </c>
      <c r="F3289" t="s">
        <v>3245</v>
      </c>
      <c r="G3289" t="s">
        <v>3174</v>
      </c>
      <c r="H3289">
        <v>73732</v>
      </c>
      <c r="I3289">
        <v>73732</v>
      </c>
      <c r="J3289">
        <v>73925</v>
      </c>
      <c r="K3289">
        <v>74559</v>
      </c>
      <c r="L3289">
        <v>75082</v>
      </c>
      <c r="M3289">
        <v>75393</v>
      </c>
      <c r="N3289">
        <v>75798</v>
      </c>
      <c r="O3289">
        <v>76238</v>
      </c>
      <c r="P3289" s="2">
        <v>76684</v>
      </c>
      <c r="Q3289" s="2" t="s">
        <v>3236</v>
      </c>
      <c r="W3289"/>
      <c r="AB3289"/>
      <c r="AC3289"/>
    </row>
    <row r="3290" spans="1:29" x14ac:dyDescent="0.2">
      <c r="A3290" t="s">
        <v>3587</v>
      </c>
      <c r="B3290">
        <v>82590</v>
      </c>
      <c r="C3290">
        <v>157</v>
      </c>
      <c r="D3290" t="str">
        <f t="shared" si="168"/>
        <v>15700US0682590</v>
      </c>
      <c r="E3290" t="s">
        <v>3463</v>
      </c>
      <c r="F3290" t="s">
        <v>3245</v>
      </c>
      <c r="G3290" t="s">
        <v>3174</v>
      </c>
      <c r="H3290">
        <v>115903</v>
      </c>
      <c r="I3290">
        <v>115921</v>
      </c>
      <c r="J3290">
        <v>116339</v>
      </c>
      <c r="K3290">
        <v>118036</v>
      </c>
      <c r="L3290">
        <v>120071</v>
      </c>
      <c r="M3290">
        <v>121032</v>
      </c>
      <c r="N3290">
        <v>121521</v>
      </c>
      <c r="O3290">
        <v>121905</v>
      </c>
      <c r="P3290" s="2">
        <v>122265</v>
      </c>
      <c r="Q3290" s="1" t="s">
        <v>3240</v>
      </c>
      <c r="W3290"/>
      <c r="X3290"/>
      <c r="Y3290"/>
      <c r="Z3290"/>
      <c r="AA3290"/>
      <c r="AB3290"/>
      <c r="AC3290"/>
    </row>
    <row r="3291" spans="1:29" x14ac:dyDescent="0.2">
      <c r="A3291" t="s">
        <v>3588</v>
      </c>
      <c r="B3291">
        <v>87042</v>
      </c>
      <c r="C3291">
        <v>157</v>
      </c>
      <c r="D3291" t="str">
        <f t="shared" si="168"/>
        <v>15700US0687042</v>
      </c>
      <c r="E3291" t="s">
        <v>3471</v>
      </c>
      <c r="F3291" t="s">
        <v>3245</v>
      </c>
      <c r="G3291" t="s">
        <v>3174</v>
      </c>
      <c r="H3291">
        <v>51367</v>
      </c>
      <c r="I3291">
        <v>51371</v>
      </c>
      <c r="J3291">
        <v>51517</v>
      </c>
      <c r="K3291">
        <v>52035</v>
      </c>
      <c r="L3291">
        <v>52401</v>
      </c>
      <c r="M3291">
        <v>52709</v>
      </c>
      <c r="N3291">
        <v>52930</v>
      </c>
      <c r="O3291">
        <v>53188</v>
      </c>
      <c r="P3291" s="2">
        <v>53309</v>
      </c>
      <c r="Q3291" s="1" t="s">
        <v>3240</v>
      </c>
      <c r="W3291"/>
      <c r="X3291"/>
      <c r="Y3291"/>
      <c r="Z3291"/>
      <c r="AA3291" s="2">
        <f>M3290-$S$4</f>
        <v>-6341518.2599999998</v>
      </c>
      <c r="AB3291"/>
      <c r="AC3291"/>
    </row>
    <row r="3292" spans="1:29" x14ac:dyDescent="0.2">
      <c r="A3292" t="s">
        <v>3589</v>
      </c>
      <c r="B3292">
        <v>87056</v>
      </c>
      <c r="C3292">
        <v>157</v>
      </c>
      <c r="D3292" t="str">
        <f t="shared" si="168"/>
        <v>15700US0687056</v>
      </c>
      <c r="E3292" t="s">
        <v>3472</v>
      </c>
      <c r="F3292" t="s">
        <v>3245</v>
      </c>
      <c r="G3292" t="s">
        <v>3174</v>
      </c>
      <c r="H3292">
        <v>20700</v>
      </c>
      <c r="I3292">
        <v>20700</v>
      </c>
      <c r="J3292">
        <v>20750</v>
      </c>
      <c r="K3292">
        <v>20934</v>
      </c>
      <c r="L3292">
        <v>21076</v>
      </c>
      <c r="M3292">
        <v>21142</v>
      </c>
      <c r="N3292">
        <v>21417</v>
      </c>
      <c r="O3292">
        <v>21543</v>
      </c>
      <c r="P3292" s="2">
        <v>21652</v>
      </c>
      <c r="Q3292" s="1" t="s">
        <v>3240</v>
      </c>
      <c r="W3292"/>
      <c r="X3292"/>
      <c r="Y3292"/>
      <c r="Z3292"/>
      <c r="AA3292" s="2">
        <f>M3291-$S$4</f>
        <v>-6409841.2599999998</v>
      </c>
      <c r="AB3292"/>
      <c r="AC3292"/>
    </row>
    <row r="3293" spans="1:29" x14ac:dyDescent="0.2">
      <c r="A3293" t="s">
        <v>3664</v>
      </c>
      <c r="B3293">
        <v>99990</v>
      </c>
      <c r="C3293">
        <v>157</v>
      </c>
      <c r="D3293" t="s">
        <v>3664</v>
      </c>
      <c r="E3293" t="s">
        <v>3590</v>
      </c>
      <c r="F3293" t="s">
        <v>3245</v>
      </c>
      <c r="G3293" t="s">
        <v>3174</v>
      </c>
      <c r="H3293">
        <v>291776</v>
      </c>
      <c r="I3293">
        <v>291350</v>
      </c>
      <c r="J3293">
        <v>292159</v>
      </c>
      <c r="K3293">
        <v>294897</v>
      </c>
      <c r="L3293">
        <v>296711</v>
      </c>
      <c r="M3293">
        <v>297861</v>
      </c>
      <c r="N3293">
        <v>300074</v>
      </c>
      <c r="O3293">
        <v>302426</v>
      </c>
      <c r="P3293" s="2">
        <v>304328</v>
      </c>
      <c r="Q3293" s="1" t="s">
        <v>3240</v>
      </c>
      <c r="W3293"/>
      <c r="X3293"/>
      <c r="Y3293"/>
      <c r="Z3293"/>
      <c r="AA3293" s="2">
        <f>M3292-$S$4</f>
        <v>-6441408.2599999998</v>
      </c>
      <c r="AB3293"/>
      <c r="AC3293"/>
    </row>
    <row r="3294" spans="1:29" x14ac:dyDescent="0.2">
      <c r="A3294" t="s">
        <v>7612</v>
      </c>
      <c r="B3294" t="s">
        <v>3705</v>
      </c>
      <c r="C3294">
        <v>61</v>
      </c>
      <c r="D3294" t="str">
        <f t="shared" ref="D3294:D3300" si="170">_xlfn.CONCAT("613405US",MID(B3294,7,5))</f>
        <v>613405US03370</v>
      </c>
      <c r="E3294" t="s">
        <v>3630</v>
      </c>
      <c r="F3294" t="s">
        <v>3473</v>
      </c>
      <c r="G3294" t="s">
        <v>3200</v>
      </c>
      <c r="H3294">
        <v>1443</v>
      </c>
      <c r="I3294">
        <v>1445</v>
      </c>
      <c r="J3294">
        <v>1446</v>
      </c>
      <c r="K3294">
        <v>1445</v>
      </c>
      <c r="L3294">
        <v>1444</v>
      </c>
      <c r="M3294">
        <v>1444</v>
      </c>
      <c r="N3294">
        <v>1444</v>
      </c>
      <c r="O3294">
        <v>1446</v>
      </c>
      <c r="P3294" s="2">
        <v>1443</v>
      </c>
      <c r="Q3294" t="s">
        <v>3296</v>
      </c>
      <c r="R3294" t="s">
        <v>3265</v>
      </c>
      <c r="S3294" s="2">
        <f>SUMIF(Q:Q,R3294,P:P)</f>
        <v>6462597</v>
      </c>
      <c r="T3294" s="2">
        <f>S3294-$S$4</f>
        <v>46.740000000223517</v>
      </c>
      <c r="V3294"/>
      <c r="W3294"/>
      <c r="X3294"/>
      <c r="Y3294"/>
      <c r="Z3294"/>
      <c r="AB3294"/>
      <c r="AC3294"/>
    </row>
    <row r="3295" spans="1:29" x14ac:dyDescent="0.2">
      <c r="A3295" t="s">
        <v>7613</v>
      </c>
      <c r="B3295" t="s">
        <v>3689</v>
      </c>
      <c r="C3295">
        <v>61</v>
      </c>
      <c r="D3295" t="str">
        <f t="shared" si="170"/>
        <v>613405US77150</v>
      </c>
      <c r="E3295" t="s">
        <v>3657</v>
      </c>
      <c r="F3295" t="s">
        <v>3473</v>
      </c>
      <c r="G3295" t="s">
        <v>3200</v>
      </c>
      <c r="H3295">
        <v>687</v>
      </c>
      <c r="I3295">
        <v>687</v>
      </c>
      <c r="J3295">
        <v>685</v>
      </c>
      <c r="K3295">
        <v>687</v>
      </c>
      <c r="L3295">
        <v>683</v>
      </c>
      <c r="M3295">
        <v>683</v>
      </c>
      <c r="N3295">
        <v>673</v>
      </c>
      <c r="O3295">
        <v>672</v>
      </c>
      <c r="P3295" s="2">
        <v>695</v>
      </c>
      <c r="Q3295" t="s">
        <v>3296</v>
      </c>
      <c r="R3295" t="s">
        <v>3296</v>
      </c>
      <c r="S3295" s="2">
        <f>SUMIF(Q:Q,R3295,P:P)</f>
        <v>6465022</v>
      </c>
      <c r="T3295" s="2">
        <f>S3295-$S$4</f>
        <v>2471.7400000002235</v>
      </c>
      <c r="W3295"/>
      <c r="X3295"/>
      <c r="Y3295"/>
      <c r="Z3295"/>
      <c r="AB3295"/>
      <c r="AC3295"/>
    </row>
    <row r="3296" spans="1:29" x14ac:dyDescent="0.2">
      <c r="A3296" t="s">
        <v>7614</v>
      </c>
      <c r="B3296" t="s">
        <v>3685</v>
      </c>
      <c r="C3296">
        <v>61</v>
      </c>
      <c r="D3296" t="str">
        <f t="shared" si="170"/>
        <v>613405US66810</v>
      </c>
      <c r="E3296" t="s">
        <v>3653</v>
      </c>
      <c r="F3296" t="s">
        <v>3473</v>
      </c>
      <c r="G3296" t="s">
        <v>3200</v>
      </c>
      <c r="H3296">
        <v>6490</v>
      </c>
      <c r="I3296">
        <v>6525</v>
      </c>
      <c r="J3296">
        <v>6538</v>
      </c>
      <c r="K3296">
        <v>6547</v>
      </c>
      <c r="L3296">
        <v>6542</v>
      </c>
      <c r="M3296">
        <v>6502</v>
      </c>
      <c r="N3296">
        <v>6491</v>
      </c>
      <c r="O3296">
        <v>6469</v>
      </c>
      <c r="P3296" s="2">
        <v>6453</v>
      </c>
      <c r="Q3296" t="s">
        <v>3296</v>
      </c>
      <c r="W3296"/>
      <c r="X3296"/>
      <c r="Y3296"/>
      <c r="Z3296"/>
      <c r="AA3296"/>
      <c r="AB3296"/>
      <c r="AC3296"/>
    </row>
    <row r="3297" spans="1:29" x14ac:dyDescent="0.2">
      <c r="A3297" t="s">
        <v>7615</v>
      </c>
      <c r="B3297" t="s">
        <v>3688</v>
      </c>
      <c r="C3297">
        <v>61</v>
      </c>
      <c r="D3297" t="str">
        <f t="shared" si="170"/>
        <v>613405US72060</v>
      </c>
      <c r="E3297" t="s">
        <v>3656</v>
      </c>
      <c r="F3297" t="s">
        <v>3473</v>
      </c>
      <c r="G3297" t="s">
        <v>3200</v>
      </c>
      <c r="H3297">
        <v>6949</v>
      </c>
      <c r="I3297">
        <v>6964</v>
      </c>
      <c r="J3297">
        <v>6977</v>
      </c>
      <c r="K3297">
        <v>6996</v>
      </c>
      <c r="L3297">
        <v>7001</v>
      </c>
      <c r="M3297">
        <v>6964</v>
      </c>
      <c r="N3297">
        <v>6959</v>
      </c>
      <c r="O3297">
        <v>6926</v>
      </c>
      <c r="P3297" s="2">
        <v>6892</v>
      </c>
      <c r="Q3297" t="s">
        <v>3296</v>
      </c>
      <c r="W3297"/>
      <c r="X3297"/>
      <c r="Y3297"/>
      <c r="Z3297"/>
      <c r="AA3297"/>
      <c r="AB3297"/>
      <c r="AC3297"/>
    </row>
    <row r="3298" spans="1:29" x14ac:dyDescent="0.2">
      <c r="A3298" t="s">
        <v>7616</v>
      </c>
      <c r="B3298" t="s">
        <v>3692</v>
      </c>
      <c r="C3298">
        <v>61</v>
      </c>
      <c r="D3298" t="str">
        <f t="shared" si="170"/>
        <v>613405US82420</v>
      </c>
      <c r="E3298" t="s">
        <v>3660</v>
      </c>
      <c r="F3298" t="s">
        <v>3473</v>
      </c>
      <c r="G3298" t="s">
        <v>3200</v>
      </c>
      <c r="H3298">
        <v>1788</v>
      </c>
      <c r="I3298">
        <v>1780</v>
      </c>
      <c r="J3298">
        <v>1784</v>
      </c>
      <c r="K3298">
        <v>1789</v>
      </c>
      <c r="L3298">
        <v>1789</v>
      </c>
      <c r="M3298">
        <v>1785</v>
      </c>
      <c r="N3298">
        <v>1786</v>
      </c>
      <c r="O3298">
        <v>1783</v>
      </c>
      <c r="P3298" s="2">
        <v>1778</v>
      </c>
      <c r="Q3298" t="s">
        <v>3296</v>
      </c>
      <c r="W3298"/>
      <c r="X3298"/>
      <c r="Y3298"/>
      <c r="Z3298"/>
      <c r="AA3298"/>
      <c r="AB3298"/>
      <c r="AC3298"/>
    </row>
    <row r="3299" spans="1:29" x14ac:dyDescent="0.2">
      <c r="A3299" t="s">
        <v>7617</v>
      </c>
      <c r="B3299" t="s">
        <v>3671</v>
      </c>
      <c r="C3299">
        <v>61</v>
      </c>
      <c r="D3299" t="str">
        <f t="shared" si="170"/>
        <v>613405US22110</v>
      </c>
      <c r="E3299" t="s">
        <v>3639</v>
      </c>
      <c r="F3299" t="s">
        <v>3473</v>
      </c>
      <c r="G3299" t="s">
        <v>3200</v>
      </c>
      <c r="H3299">
        <v>45538</v>
      </c>
      <c r="I3299">
        <v>45544</v>
      </c>
      <c r="J3299">
        <v>45576</v>
      </c>
      <c r="K3299">
        <v>45770</v>
      </c>
      <c r="L3299">
        <v>45784</v>
      </c>
      <c r="M3299">
        <v>45618</v>
      </c>
      <c r="N3299">
        <v>45637</v>
      </c>
      <c r="O3299">
        <v>45503</v>
      </c>
      <c r="P3299" s="2">
        <v>45351</v>
      </c>
      <c r="Q3299" t="s">
        <v>3296</v>
      </c>
      <c r="W3299"/>
      <c r="X3299"/>
      <c r="Y3299"/>
      <c r="Z3299"/>
      <c r="AA3299"/>
      <c r="AB3299"/>
      <c r="AC3299"/>
    </row>
    <row r="3300" spans="1:29" x14ac:dyDescent="0.2">
      <c r="A3300" t="s">
        <v>7618</v>
      </c>
      <c r="B3300" t="s">
        <v>3677</v>
      </c>
      <c r="C3300">
        <v>61</v>
      </c>
      <c r="D3300" t="str">
        <f t="shared" si="170"/>
        <v>613405US45120</v>
      </c>
      <c r="E3300" t="s">
        <v>3645</v>
      </c>
      <c r="F3300" t="s">
        <v>3473</v>
      </c>
      <c r="G3300" t="s">
        <v>3200</v>
      </c>
      <c r="H3300">
        <v>23033</v>
      </c>
      <c r="I3300">
        <v>23018</v>
      </c>
      <c r="J3300">
        <v>23067</v>
      </c>
      <c r="K3300">
        <v>23123</v>
      </c>
      <c r="L3300">
        <v>23228</v>
      </c>
      <c r="M3300">
        <v>23199</v>
      </c>
      <c r="N3300">
        <v>23295</v>
      </c>
      <c r="O3300">
        <v>23354</v>
      </c>
      <c r="P3300" s="2">
        <v>23440</v>
      </c>
      <c r="Q3300" t="s">
        <v>3296</v>
      </c>
      <c r="W3300"/>
      <c r="X3300"/>
      <c r="Y3300"/>
      <c r="Z3300"/>
      <c r="AA3300"/>
      <c r="AB3300"/>
      <c r="AC3300"/>
    </row>
    <row r="3301" spans="1:29" x14ac:dyDescent="0.2">
      <c r="A3301" t="s">
        <v>7619</v>
      </c>
      <c r="B3301" t="s">
        <v>3677</v>
      </c>
      <c r="C3301">
        <v>157</v>
      </c>
      <c r="D3301" t="str">
        <f>_xlfn.CONCAT("157345US",MID(B3301,7,5))</f>
        <v>157345US45120</v>
      </c>
      <c r="E3301" t="s">
        <v>3696</v>
      </c>
      <c r="F3301" t="s">
        <v>3473</v>
      </c>
      <c r="G3301" t="s">
        <v>3200</v>
      </c>
      <c r="H3301">
        <v>4146</v>
      </c>
      <c r="I3301">
        <v>4142</v>
      </c>
      <c r="J3301">
        <v>4145</v>
      </c>
      <c r="K3301">
        <v>4136</v>
      </c>
      <c r="L3301">
        <v>4134</v>
      </c>
      <c r="M3301">
        <v>4113</v>
      </c>
      <c r="N3301">
        <v>4095</v>
      </c>
      <c r="O3301">
        <v>4074</v>
      </c>
      <c r="P3301" s="2">
        <v>4053</v>
      </c>
      <c r="Q3301" t="s">
        <v>3296</v>
      </c>
      <c r="W3301"/>
      <c r="X3301"/>
      <c r="Y3301"/>
      <c r="Z3301"/>
      <c r="AA3301"/>
      <c r="AB3301"/>
      <c r="AC3301"/>
    </row>
    <row r="3302" spans="1:29" x14ac:dyDescent="0.2">
      <c r="A3302" t="s">
        <v>7620</v>
      </c>
      <c r="B3302" t="s">
        <v>3686</v>
      </c>
      <c r="C3302">
        <v>61</v>
      </c>
      <c r="D3302" t="str">
        <f t="shared" ref="D3302:D3327" si="171">_xlfn.CONCAT("613405US",MID(B3302,7,5))</f>
        <v>613405US68610</v>
      </c>
      <c r="E3302" t="s">
        <v>3654</v>
      </c>
      <c r="F3302" t="s">
        <v>3473</v>
      </c>
      <c r="G3302" t="s">
        <v>3200</v>
      </c>
      <c r="H3302">
        <v>10464</v>
      </c>
      <c r="I3302">
        <v>10435</v>
      </c>
      <c r="J3302">
        <v>10442</v>
      </c>
      <c r="K3302">
        <v>10424</v>
      </c>
      <c r="L3302">
        <v>10407</v>
      </c>
      <c r="M3302">
        <v>10356</v>
      </c>
      <c r="N3302">
        <v>10341</v>
      </c>
      <c r="O3302">
        <v>10288</v>
      </c>
      <c r="P3302" s="2">
        <v>10235</v>
      </c>
      <c r="Q3302" t="s">
        <v>3296</v>
      </c>
      <c r="W3302"/>
      <c r="X3302"/>
      <c r="Y3302"/>
      <c r="Z3302"/>
      <c r="AA3302"/>
      <c r="AB3302"/>
      <c r="AC3302"/>
    </row>
    <row r="3303" spans="1:29" x14ac:dyDescent="0.2">
      <c r="A3303" t="s">
        <v>7621</v>
      </c>
      <c r="B3303" t="s">
        <v>3683</v>
      </c>
      <c r="C3303">
        <v>61</v>
      </c>
      <c r="D3303" t="str">
        <f t="shared" si="171"/>
        <v>613405US57510</v>
      </c>
      <c r="E3303" t="s">
        <v>3651</v>
      </c>
      <c r="F3303" t="s">
        <v>3473</v>
      </c>
      <c r="G3303" t="s">
        <v>3200</v>
      </c>
      <c r="H3303">
        <v>27912</v>
      </c>
      <c r="I3303">
        <v>27916</v>
      </c>
      <c r="J3303">
        <v>27939</v>
      </c>
      <c r="K3303">
        <v>27948</v>
      </c>
      <c r="L3303">
        <v>27960</v>
      </c>
      <c r="M3303">
        <v>27889</v>
      </c>
      <c r="N3303">
        <v>27842</v>
      </c>
      <c r="O3303">
        <v>27720</v>
      </c>
      <c r="P3303" s="2">
        <v>27567</v>
      </c>
      <c r="Q3303" t="s">
        <v>3296</v>
      </c>
      <c r="W3303"/>
      <c r="X3303"/>
      <c r="Y3303"/>
      <c r="Z3303"/>
      <c r="AA3303"/>
      <c r="AB3303"/>
      <c r="AC3303"/>
    </row>
    <row r="3304" spans="1:29" x14ac:dyDescent="0.2">
      <c r="A3304" t="s">
        <v>7622</v>
      </c>
      <c r="B3304" t="s">
        <v>3706</v>
      </c>
      <c r="C3304">
        <v>71</v>
      </c>
      <c r="D3304" t="str">
        <f t="shared" si="171"/>
        <v>613405US57480</v>
      </c>
      <c r="E3304" t="s">
        <v>3697</v>
      </c>
      <c r="F3304" t="s">
        <v>3473</v>
      </c>
      <c r="G3304" t="s">
        <v>3200</v>
      </c>
      <c r="H3304">
        <v>1409</v>
      </c>
      <c r="I3304">
        <v>1401</v>
      </c>
      <c r="J3304">
        <v>1402</v>
      </c>
      <c r="K3304">
        <v>1396</v>
      </c>
      <c r="L3304">
        <v>1389</v>
      </c>
      <c r="M3304">
        <v>1382</v>
      </c>
      <c r="N3304">
        <v>1380</v>
      </c>
      <c r="O3304">
        <v>1373</v>
      </c>
      <c r="P3304" s="2">
        <v>1362</v>
      </c>
      <c r="Q3304" t="s">
        <v>3296</v>
      </c>
      <c r="W3304"/>
      <c r="X3304"/>
      <c r="Y3304"/>
      <c r="Z3304"/>
      <c r="AA3304"/>
      <c r="AB3304"/>
      <c r="AC3304"/>
    </row>
    <row r="3305" spans="1:29" x14ac:dyDescent="0.2">
      <c r="A3305" t="s">
        <v>7623</v>
      </c>
      <c r="B3305" t="s">
        <v>3678</v>
      </c>
      <c r="C3305">
        <v>61</v>
      </c>
      <c r="D3305" t="str">
        <f t="shared" si="171"/>
        <v>613405US47880</v>
      </c>
      <c r="E3305" t="s">
        <v>3646</v>
      </c>
      <c r="F3305" t="s">
        <v>3473</v>
      </c>
      <c r="G3305" t="s">
        <v>3200</v>
      </c>
      <c r="H3305">
        <v>20726</v>
      </c>
      <c r="I3305">
        <v>20745</v>
      </c>
      <c r="J3305">
        <v>20753</v>
      </c>
      <c r="K3305">
        <v>20727</v>
      </c>
      <c r="L3305">
        <v>20730</v>
      </c>
      <c r="M3305">
        <v>20633</v>
      </c>
      <c r="N3305">
        <v>20594</v>
      </c>
      <c r="O3305">
        <v>20544</v>
      </c>
      <c r="P3305" s="2">
        <v>20565</v>
      </c>
      <c r="Q3305" t="s">
        <v>3296</v>
      </c>
      <c r="W3305"/>
      <c r="X3305"/>
      <c r="Y3305"/>
      <c r="Z3305"/>
      <c r="AA3305"/>
      <c r="AB3305"/>
      <c r="AC3305"/>
    </row>
    <row r="3306" spans="1:29" x14ac:dyDescent="0.2">
      <c r="A3306" t="s">
        <v>7624</v>
      </c>
      <c r="B3306" t="s">
        <v>3680</v>
      </c>
      <c r="C3306">
        <v>61</v>
      </c>
      <c r="D3306" t="str">
        <f t="shared" si="171"/>
        <v>613405US49020</v>
      </c>
      <c r="E3306" t="s">
        <v>3648</v>
      </c>
      <c r="F3306" t="s">
        <v>3473</v>
      </c>
      <c r="G3306" t="s">
        <v>3200</v>
      </c>
      <c r="H3306">
        <v>41864</v>
      </c>
      <c r="I3306">
        <v>41848</v>
      </c>
      <c r="J3306">
        <v>41898</v>
      </c>
      <c r="K3306">
        <v>41883</v>
      </c>
      <c r="L3306">
        <v>41874</v>
      </c>
      <c r="M3306">
        <v>41722</v>
      </c>
      <c r="N3306">
        <v>41940</v>
      </c>
      <c r="O3306">
        <v>41961</v>
      </c>
      <c r="P3306" s="2">
        <v>41738</v>
      </c>
      <c r="Q3306" t="s">
        <v>3296</v>
      </c>
      <c r="W3306"/>
      <c r="X3306"/>
      <c r="Y3306"/>
      <c r="Z3306"/>
      <c r="AA3306"/>
      <c r="AB3306"/>
      <c r="AC3306"/>
    </row>
    <row r="3307" spans="1:29" x14ac:dyDescent="0.2">
      <c r="A3307" t="s">
        <v>7625</v>
      </c>
      <c r="B3307" t="s">
        <v>3673</v>
      </c>
      <c r="C3307">
        <v>61</v>
      </c>
      <c r="D3307" t="str">
        <f t="shared" si="171"/>
        <v>613405US29010</v>
      </c>
      <c r="E3307" t="s">
        <v>3641</v>
      </c>
      <c r="F3307" t="s">
        <v>3473</v>
      </c>
      <c r="G3307" t="s">
        <v>3200</v>
      </c>
      <c r="H3307">
        <v>6110</v>
      </c>
      <c r="I3307">
        <v>6129</v>
      </c>
      <c r="J3307">
        <v>6136</v>
      </c>
      <c r="K3307">
        <v>6143</v>
      </c>
      <c r="L3307">
        <v>6143</v>
      </c>
      <c r="M3307">
        <v>6110</v>
      </c>
      <c r="N3307">
        <v>6099</v>
      </c>
      <c r="O3307">
        <v>6060</v>
      </c>
      <c r="P3307" s="2">
        <v>6075</v>
      </c>
      <c r="Q3307" t="s">
        <v>3296</v>
      </c>
      <c r="W3307"/>
      <c r="X3307"/>
      <c r="Y3307"/>
      <c r="Z3307"/>
      <c r="AA3307"/>
      <c r="AB3307"/>
      <c r="AC3307"/>
    </row>
    <row r="3308" spans="1:29" x14ac:dyDescent="0.2">
      <c r="A3308" t="s">
        <v>7626</v>
      </c>
      <c r="B3308" t="s">
        <v>3674</v>
      </c>
      <c r="C3308">
        <v>61</v>
      </c>
      <c r="D3308" t="str">
        <f t="shared" si="171"/>
        <v>613405US42060</v>
      </c>
      <c r="E3308" t="s">
        <v>3642</v>
      </c>
      <c r="F3308" t="s">
        <v>3473</v>
      </c>
      <c r="G3308" t="s">
        <v>3200</v>
      </c>
      <c r="H3308">
        <v>12559</v>
      </c>
      <c r="I3308">
        <v>12549</v>
      </c>
      <c r="J3308">
        <v>12560</v>
      </c>
      <c r="K3308">
        <v>12546</v>
      </c>
      <c r="L3308">
        <v>12536</v>
      </c>
      <c r="M3308">
        <v>12479</v>
      </c>
      <c r="N3308">
        <v>12456</v>
      </c>
      <c r="O3308">
        <v>12394</v>
      </c>
      <c r="P3308" s="2">
        <v>12325</v>
      </c>
      <c r="Q3308" t="s">
        <v>3296</v>
      </c>
      <c r="W3308"/>
      <c r="X3308"/>
      <c r="Y3308"/>
      <c r="Z3308"/>
      <c r="AA3308"/>
      <c r="AB3308"/>
      <c r="AC3308"/>
    </row>
    <row r="3309" spans="1:29" x14ac:dyDescent="0.2">
      <c r="A3309" t="s">
        <v>7627</v>
      </c>
      <c r="B3309" t="s">
        <v>3679</v>
      </c>
      <c r="C3309">
        <v>61</v>
      </c>
      <c r="D3309" t="str">
        <f t="shared" si="171"/>
        <v>613405US48900</v>
      </c>
      <c r="E3309" t="s">
        <v>3647</v>
      </c>
      <c r="F3309" t="s">
        <v>3473</v>
      </c>
      <c r="G3309" t="s">
        <v>3200</v>
      </c>
      <c r="H3309">
        <v>9536</v>
      </c>
      <c r="I3309">
        <v>9548</v>
      </c>
      <c r="J3309">
        <v>9554</v>
      </c>
      <c r="K3309">
        <v>9471</v>
      </c>
      <c r="L3309">
        <v>9394</v>
      </c>
      <c r="M3309">
        <v>9343</v>
      </c>
      <c r="N3309">
        <v>9412</v>
      </c>
      <c r="O3309">
        <v>9486</v>
      </c>
      <c r="P3309" s="2">
        <v>9526</v>
      </c>
      <c r="Q3309" t="s">
        <v>3296</v>
      </c>
      <c r="W3309"/>
      <c r="X3309"/>
      <c r="Y3309"/>
      <c r="Z3309"/>
      <c r="AA3309"/>
      <c r="AB3309"/>
      <c r="AC3309"/>
    </row>
    <row r="3310" spans="1:29" x14ac:dyDescent="0.2">
      <c r="A3310" t="s">
        <v>7628</v>
      </c>
      <c r="B3310" t="s">
        <v>3669</v>
      </c>
      <c r="C3310">
        <v>61</v>
      </c>
      <c r="D3310" t="str">
        <f t="shared" si="171"/>
        <v>613405US18790</v>
      </c>
      <c r="E3310" t="s">
        <v>3637</v>
      </c>
      <c r="F3310" t="s">
        <v>3473</v>
      </c>
      <c r="G3310" t="s">
        <v>3200</v>
      </c>
      <c r="H3310">
        <v>6069</v>
      </c>
      <c r="I3310">
        <v>6078</v>
      </c>
      <c r="J3310">
        <v>6049</v>
      </c>
      <c r="K3310">
        <v>6051</v>
      </c>
      <c r="L3310">
        <v>6058</v>
      </c>
      <c r="M3310">
        <v>6048</v>
      </c>
      <c r="N3310">
        <v>6039</v>
      </c>
      <c r="O3310">
        <v>6009</v>
      </c>
      <c r="P3310" s="2">
        <v>5974</v>
      </c>
      <c r="Q3310" t="s">
        <v>3296</v>
      </c>
      <c r="W3310"/>
      <c r="X3310"/>
      <c r="Y3310"/>
      <c r="Z3310"/>
      <c r="AA3310"/>
      <c r="AB3310"/>
      <c r="AC3310"/>
    </row>
    <row r="3311" spans="1:29" x14ac:dyDescent="0.2">
      <c r="A3311" t="s">
        <v>7629</v>
      </c>
      <c r="B3311" t="s">
        <v>3687</v>
      </c>
      <c r="C3311">
        <v>61</v>
      </c>
      <c r="D3311" t="str">
        <f t="shared" si="171"/>
        <v>613405US69990</v>
      </c>
      <c r="E3311" t="s">
        <v>3655</v>
      </c>
      <c r="F3311" t="s">
        <v>3473</v>
      </c>
      <c r="G3311" t="s">
        <v>3200</v>
      </c>
      <c r="H3311">
        <v>3414</v>
      </c>
      <c r="I3311">
        <v>3399</v>
      </c>
      <c r="J3311">
        <v>3401</v>
      </c>
      <c r="K3311">
        <v>3398</v>
      </c>
      <c r="L3311">
        <v>3396</v>
      </c>
      <c r="M3311">
        <v>3377</v>
      </c>
      <c r="N3311">
        <v>3365</v>
      </c>
      <c r="O3311">
        <v>3334</v>
      </c>
      <c r="P3311" s="2">
        <v>3315</v>
      </c>
      <c r="Q3311" t="s">
        <v>3296</v>
      </c>
      <c r="W3311"/>
      <c r="X3311"/>
      <c r="Y3311"/>
      <c r="Z3311"/>
      <c r="AA3311"/>
      <c r="AB3311"/>
      <c r="AC3311"/>
    </row>
    <row r="3312" spans="1:29" x14ac:dyDescent="0.2">
      <c r="A3312" t="s">
        <v>7630</v>
      </c>
      <c r="B3312" t="s">
        <v>3675</v>
      </c>
      <c r="C3312">
        <v>61</v>
      </c>
      <c r="D3312" t="str">
        <f t="shared" si="171"/>
        <v>613405US43290</v>
      </c>
      <c r="E3312" t="s">
        <v>3643</v>
      </c>
      <c r="F3312" t="s">
        <v>3473</v>
      </c>
      <c r="G3312" t="s">
        <v>3200</v>
      </c>
      <c r="H3312">
        <v>8544</v>
      </c>
      <c r="I3312">
        <v>8568</v>
      </c>
      <c r="J3312">
        <v>8578</v>
      </c>
      <c r="K3312">
        <v>8593</v>
      </c>
      <c r="L3312">
        <v>8612</v>
      </c>
      <c r="M3312">
        <v>8593</v>
      </c>
      <c r="N3312">
        <v>8597</v>
      </c>
      <c r="O3312">
        <v>8581</v>
      </c>
      <c r="P3312" s="2">
        <v>8591</v>
      </c>
      <c r="Q3312" t="s">
        <v>3296</v>
      </c>
      <c r="W3312"/>
      <c r="X3312"/>
      <c r="Y3312"/>
      <c r="Z3312"/>
      <c r="AA3312"/>
      <c r="AB3312"/>
      <c r="AC3312"/>
    </row>
    <row r="3313" spans="1:29" x14ac:dyDescent="0.2">
      <c r="A3313" t="s">
        <v>7631</v>
      </c>
      <c r="B3313" t="s">
        <v>3707</v>
      </c>
      <c r="C3313">
        <v>71</v>
      </c>
      <c r="D3313" t="str">
        <f t="shared" si="171"/>
        <v>613405US82960</v>
      </c>
      <c r="E3313" t="s">
        <v>3698</v>
      </c>
      <c r="F3313" t="s">
        <v>3473</v>
      </c>
      <c r="G3313" t="s">
        <v>3200</v>
      </c>
      <c r="H3313">
        <v>802</v>
      </c>
      <c r="I3313">
        <v>804</v>
      </c>
      <c r="J3313">
        <v>805</v>
      </c>
      <c r="K3313">
        <v>804</v>
      </c>
      <c r="L3313">
        <v>803</v>
      </c>
      <c r="M3313">
        <v>802</v>
      </c>
      <c r="N3313">
        <v>800</v>
      </c>
      <c r="O3313">
        <v>796</v>
      </c>
      <c r="P3313" s="2">
        <v>787</v>
      </c>
      <c r="Q3313" t="s">
        <v>3296</v>
      </c>
      <c r="W3313"/>
      <c r="X3313"/>
      <c r="Y3313"/>
      <c r="Z3313"/>
      <c r="AA3313"/>
      <c r="AB3313"/>
      <c r="AC3313"/>
    </row>
    <row r="3314" spans="1:29" x14ac:dyDescent="0.2">
      <c r="A3314" t="s">
        <v>7632</v>
      </c>
      <c r="B3314" t="s">
        <v>3708</v>
      </c>
      <c r="C3314">
        <v>71</v>
      </c>
      <c r="D3314" t="str">
        <f t="shared" si="171"/>
        <v>613405US55800</v>
      </c>
      <c r="E3314" t="s">
        <v>3699</v>
      </c>
      <c r="F3314" t="s">
        <v>3473</v>
      </c>
      <c r="G3314" t="s">
        <v>3200</v>
      </c>
      <c r="H3314">
        <v>7398</v>
      </c>
      <c r="I3314">
        <v>7381</v>
      </c>
      <c r="J3314">
        <v>7386</v>
      </c>
      <c r="K3314">
        <v>7379</v>
      </c>
      <c r="L3314">
        <v>7371</v>
      </c>
      <c r="M3314">
        <v>7332</v>
      </c>
      <c r="N3314">
        <v>7321</v>
      </c>
      <c r="O3314">
        <v>7283</v>
      </c>
      <c r="P3314" s="2">
        <v>7241</v>
      </c>
      <c r="Q3314" t="s">
        <v>3265</v>
      </c>
      <c r="W3314"/>
      <c r="X3314"/>
      <c r="Y3314"/>
      <c r="Z3314"/>
      <c r="AA3314"/>
      <c r="AB3314"/>
      <c r="AC3314"/>
    </row>
    <row r="3315" spans="1:29" x14ac:dyDescent="0.2">
      <c r="A3315" t="s">
        <v>7633</v>
      </c>
      <c r="B3315" t="s">
        <v>3709</v>
      </c>
      <c r="C3315">
        <v>71</v>
      </c>
      <c r="D3315" t="str">
        <f t="shared" si="171"/>
        <v>613405US63660</v>
      </c>
      <c r="E3315" t="s">
        <v>3700</v>
      </c>
      <c r="F3315" t="s">
        <v>3473</v>
      </c>
      <c r="G3315" t="s">
        <v>3200</v>
      </c>
      <c r="H3315">
        <v>2779</v>
      </c>
      <c r="I3315">
        <v>2764</v>
      </c>
      <c r="J3315">
        <v>2766</v>
      </c>
      <c r="K3315">
        <v>2759</v>
      </c>
      <c r="L3315">
        <v>2762</v>
      </c>
      <c r="M3315">
        <v>2749</v>
      </c>
      <c r="N3315">
        <v>2742</v>
      </c>
      <c r="O3315">
        <v>2728</v>
      </c>
      <c r="P3315" s="2">
        <v>2713</v>
      </c>
      <c r="Q3315" t="s">
        <v>3265</v>
      </c>
      <c r="W3315"/>
      <c r="X3315"/>
      <c r="Y3315"/>
      <c r="Z3315"/>
      <c r="AA3315"/>
      <c r="AB3315"/>
      <c r="AC3315"/>
    </row>
    <row r="3316" spans="1:29" x14ac:dyDescent="0.2">
      <c r="A3316" t="s">
        <v>7634</v>
      </c>
      <c r="B3316" t="s">
        <v>3666</v>
      </c>
      <c r="C3316">
        <v>61</v>
      </c>
      <c r="D3316" t="str">
        <f t="shared" si="171"/>
        <v>613405US12940</v>
      </c>
      <c r="E3316" t="s">
        <v>3634</v>
      </c>
      <c r="F3316" t="s">
        <v>3473</v>
      </c>
      <c r="G3316" t="s">
        <v>3200</v>
      </c>
      <c r="H3316">
        <v>15569</v>
      </c>
      <c r="I3316">
        <v>15559</v>
      </c>
      <c r="J3316">
        <v>15588</v>
      </c>
      <c r="K3316">
        <v>15920</v>
      </c>
      <c r="L3316">
        <v>16376</v>
      </c>
      <c r="M3316">
        <v>16473</v>
      </c>
      <c r="N3316">
        <v>16600</v>
      </c>
      <c r="O3316">
        <v>16609</v>
      </c>
      <c r="P3316" s="2">
        <v>16532</v>
      </c>
      <c r="Q3316" t="s">
        <v>3296</v>
      </c>
      <c r="W3316"/>
      <c r="X3316"/>
      <c r="Y3316"/>
      <c r="Z3316"/>
      <c r="AA3316"/>
      <c r="AB3316"/>
      <c r="AC3316"/>
    </row>
    <row r="3317" spans="1:29" x14ac:dyDescent="0.2">
      <c r="A3317" t="s">
        <v>7635</v>
      </c>
      <c r="B3317" t="s">
        <v>3676</v>
      </c>
      <c r="C3317">
        <v>61</v>
      </c>
      <c r="D3317" t="str">
        <f t="shared" si="171"/>
        <v>613405US43740</v>
      </c>
      <c r="E3317" t="s">
        <v>3644</v>
      </c>
      <c r="F3317" t="s">
        <v>3473</v>
      </c>
      <c r="G3317" t="s">
        <v>3200</v>
      </c>
      <c r="H3317">
        <v>19131</v>
      </c>
      <c r="I3317">
        <v>19153</v>
      </c>
      <c r="J3317">
        <v>19167</v>
      </c>
      <c r="K3317">
        <v>19150</v>
      </c>
      <c r="L3317">
        <v>19145</v>
      </c>
      <c r="M3317">
        <v>19059</v>
      </c>
      <c r="N3317">
        <v>19032</v>
      </c>
      <c r="O3317">
        <v>18949</v>
      </c>
      <c r="P3317" s="2">
        <v>18849</v>
      </c>
      <c r="Q3317" t="s">
        <v>3296</v>
      </c>
      <c r="W3317"/>
      <c r="X3317"/>
      <c r="Y3317"/>
      <c r="Z3317"/>
      <c r="AB3317"/>
      <c r="AC3317"/>
    </row>
    <row r="3318" spans="1:29" x14ac:dyDescent="0.2">
      <c r="A3318" t="s">
        <v>7636</v>
      </c>
      <c r="B3318" t="s">
        <v>3668</v>
      </c>
      <c r="C3318">
        <v>61</v>
      </c>
      <c r="D3318" t="str">
        <f t="shared" si="171"/>
        <v>613405US17440</v>
      </c>
      <c r="E3318" t="s">
        <v>3636</v>
      </c>
      <c r="F3318" t="s">
        <v>3473</v>
      </c>
      <c r="G3318" t="s">
        <v>3200</v>
      </c>
      <c r="H3318">
        <v>16896</v>
      </c>
      <c r="I3318">
        <v>16925</v>
      </c>
      <c r="J3318">
        <v>16939</v>
      </c>
      <c r="K3318">
        <v>16944</v>
      </c>
      <c r="L3318">
        <v>16933</v>
      </c>
      <c r="M3318">
        <v>16854</v>
      </c>
      <c r="N3318">
        <v>16849</v>
      </c>
      <c r="O3318">
        <v>16763</v>
      </c>
      <c r="P3318" s="2">
        <v>16656</v>
      </c>
      <c r="Q3318" t="s">
        <v>3296</v>
      </c>
      <c r="W3318"/>
      <c r="X3318"/>
      <c r="Y3318"/>
      <c r="Z3318"/>
      <c r="AB3318"/>
      <c r="AC3318"/>
    </row>
    <row r="3319" spans="1:29" x14ac:dyDescent="0.2">
      <c r="A3319" t="s">
        <v>7637</v>
      </c>
      <c r="B3319" t="s">
        <v>3684</v>
      </c>
      <c r="C3319">
        <v>61</v>
      </c>
      <c r="D3319" t="str">
        <f t="shared" si="171"/>
        <v>613405US63510</v>
      </c>
      <c r="E3319" t="s">
        <v>3652</v>
      </c>
      <c r="F3319" t="s">
        <v>3473</v>
      </c>
      <c r="G3319" t="s">
        <v>3200</v>
      </c>
      <c r="H3319">
        <v>8079</v>
      </c>
      <c r="I3319">
        <v>8064</v>
      </c>
      <c r="J3319">
        <v>8069</v>
      </c>
      <c r="K3319">
        <v>8059</v>
      </c>
      <c r="L3319">
        <v>8058</v>
      </c>
      <c r="M3319">
        <v>8023</v>
      </c>
      <c r="N3319">
        <v>8008</v>
      </c>
      <c r="O3319">
        <v>7967</v>
      </c>
      <c r="P3319" s="2">
        <v>7921</v>
      </c>
      <c r="Q3319" t="s">
        <v>3296</v>
      </c>
      <c r="W3319"/>
      <c r="X3319"/>
      <c r="Y3319"/>
      <c r="Z3319"/>
      <c r="AB3319"/>
      <c r="AC3319"/>
    </row>
    <row r="3320" spans="1:29" x14ac:dyDescent="0.2">
      <c r="A3320" t="s">
        <v>7638</v>
      </c>
      <c r="B3320" t="s">
        <v>3667</v>
      </c>
      <c r="C3320">
        <v>61</v>
      </c>
      <c r="D3320" t="str">
        <f t="shared" si="171"/>
        <v>613405US17080</v>
      </c>
      <c r="E3320" t="s">
        <v>3635</v>
      </c>
      <c r="F3320" t="s">
        <v>3473</v>
      </c>
      <c r="G3320" t="s">
        <v>3200</v>
      </c>
      <c r="H3320">
        <v>4283</v>
      </c>
      <c r="I3320">
        <v>4269</v>
      </c>
      <c r="J3320">
        <v>4283</v>
      </c>
      <c r="K3320">
        <v>4517</v>
      </c>
      <c r="L3320">
        <v>4512</v>
      </c>
      <c r="M3320">
        <v>4540</v>
      </c>
      <c r="N3320">
        <v>4539</v>
      </c>
      <c r="O3320">
        <v>4518</v>
      </c>
      <c r="P3320" s="2">
        <v>4491</v>
      </c>
      <c r="Q3320" t="s">
        <v>3296</v>
      </c>
      <c r="W3320"/>
      <c r="X3320"/>
      <c r="Y3320"/>
      <c r="Z3320"/>
      <c r="AB3320"/>
      <c r="AC3320"/>
    </row>
    <row r="3321" spans="1:29" x14ac:dyDescent="0.2">
      <c r="A3321" t="s">
        <v>7639</v>
      </c>
      <c r="B3321" t="s">
        <v>3710</v>
      </c>
      <c r="C3321">
        <v>71</v>
      </c>
      <c r="D3321" t="str">
        <f t="shared" si="171"/>
        <v>613405US05740</v>
      </c>
      <c r="E3321" t="s">
        <v>3701</v>
      </c>
      <c r="F3321" t="s">
        <v>3473</v>
      </c>
      <c r="G3321" t="s">
        <v>3200</v>
      </c>
      <c r="H3321">
        <v>2577</v>
      </c>
      <c r="I3321">
        <v>2551</v>
      </c>
      <c r="J3321">
        <v>2553</v>
      </c>
      <c r="K3321">
        <v>2550</v>
      </c>
      <c r="L3321">
        <v>2559</v>
      </c>
      <c r="M3321">
        <v>2546</v>
      </c>
      <c r="N3321">
        <v>2541</v>
      </c>
      <c r="O3321">
        <v>2528</v>
      </c>
      <c r="P3321" s="2">
        <v>2513</v>
      </c>
      <c r="Q3321" t="s">
        <v>3296</v>
      </c>
      <c r="W3321"/>
      <c r="X3321"/>
      <c r="Y3321"/>
      <c r="Z3321"/>
      <c r="AA3321"/>
      <c r="AB3321"/>
      <c r="AC3321"/>
    </row>
    <row r="3322" spans="1:29" x14ac:dyDescent="0.2">
      <c r="A3322" t="s">
        <v>7640</v>
      </c>
      <c r="B3322" t="s">
        <v>3670</v>
      </c>
      <c r="C3322">
        <v>61</v>
      </c>
      <c r="D3322" t="str">
        <f t="shared" si="171"/>
        <v>613405US20050</v>
      </c>
      <c r="E3322" t="s">
        <v>3638</v>
      </c>
      <c r="F3322" t="s">
        <v>3473</v>
      </c>
      <c r="G3322" t="s">
        <v>3200</v>
      </c>
      <c r="H3322">
        <v>8881</v>
      </c>
      <c r="I3322">
        <v>8908</v>
      </c>
      <c r="J3322">
        <v>8914</v>
      </c>
      <c r="K3322">
        <v>8906</v>
      </c>
      <c r="L3322">
        <v>8901</v>
      </c>
      <c r="M3322">
        <v>8859</v>
      </c>
      <c r="N3322">
        <v>8843</v>
      </c>
      <c r="O3322">
        <v>8797</v>
      </c>
      <c r="P3322" s="2">
        <v>8753</v>
      </c>
      <c r="Q3322" t="s">
        <v>3296</v>
      </c>
      <c r="W3322"/>
      <c r="X3322"/>
      <c r="Y3322"/>
      <c r="Z3322"/>
      <c r="AA3322"/>
      <c r="AB3322"/>
      <c r="AC3322"/>
    </row>
    <row r="3323" spans="1:29" x14ac:dyDescent="0.2">
      <c r="A3323" t="s">
        <v>7641</v>
      </c>
      <c r="B3323" t="s">
        <v>3691</v>
      </c>
      <c r="C3323">
        <v>61</v>
      </c>
      <c r="D3323" t="str">
        <f t="shared" si="171"/>
        <v>613405US81440</v>
      </c>
      <c r="E3323" t="s">
        <v>3659</v>
      </c>
      <c r="F3323" t="s">
        <v>3473</v>
      </c>
      <c r="G3323" t="s">
        <v>3200</v>
      </c>
      <c r="H3323">
        <v>31629</v>
      </c>
      <c r="I3323">
        <v>31615</v>
      </c>
      <c r="J3323">
        <v>31639</v>
      </c>
      <c r="K3323">
        <v>31613</v>
      </c>
      <c r="L3323">
        <v>31603</v>
      </c>
      <c r="M3323">
        <v>31428</v>
      </c>
      <c r="N3323">
        <v>31364</v>
      </c>
      <c r="O3323">
        <v>31200</v>
      </c>
      <c r="P3323" s="2">
        <v>31713</v>
      </c>
      <c r="Q3323" t="s">
        <v>3296</v>
      </c>
      <c r="W3323"/>
      <c r="AB3323"/>
      <c r="AC3323"/>
    </row>
    <row r="3324" spans="1:29" x14ac:dyDescent="0.2">
      <c r="A3324" t="s">
        <v>7642</v>
      </c>
      <c r="B3324" t="s">
        <v>3690</v>
      </c>
      <c r="C3324">
        <v>61</v>
      </c>
      <c r="D3324" t="str">
        <f t="shared" si="171"/>
        <v>613405US78200</v>
      </c>
      <c r="E3324" t="s">
        <v>3658</v>
      </c>
      <c r="F3324" t="s">
        <v>3473</v>
      </c>
      <c r="G3324" t="s">
        <v>3200</v>
      </c>
      <c r="H3324">
        <v>8813</v>
      </c>
      <c r="I3324">
        <v>8809</v>
      </c>
      <c r="J3324">
        <v>8817</v>
      </c>
      <c r="K3324">
        <v>8809</v>
      </c>
      <c r="L3324">
        <v>8808</v>
      </c>
      <c r="M3324">
        <v>8764</v>
      </c>
      <c r="N3324">
        <v>8750</v>
      </c>
      <c r="O3324">
        <v>8705</v>
      </c>
      <c r="P3324" s="2">
        <v>8781</v>
      </c>
      <c r="Q3324" t="s">
        <v>3296</v>
      </c>
      <c r="W3324"/>
    </row>
    <row r="3325" spans="1:29" x14ac:dyDescent="0.2">
      <c r="A3325" t="s">
        <v>7643</v>
      </c>
      <c r="B3325" t="s">
        <v>3711</v>
      </c>
      <c r="C3325">
        <v>61</v>
      </c>
      <c r="D3325" t="str">
        <f t="shared" si="171"/>
        <v>613405US08950</v>
      </c>
      <c r="E3325" t="s">
        <v>3632</v>
      </c>
      <c r="F3325" t="s">
        <v>3473</v>
      </c>
      <c r="G3325" t="s">
        <v>3200</v>
      </c>
      <c r="H3325">
        <v>22594</v>
      </c>
      <c r="I3325">
        <v>22575</v>
      </c>
      <c r="J3325">
        <v>22600</v>
      </c>
      <c r="K3325">
        <v>22586</v>
      </c>
      <c r="L3325">
        <v>22573</v>
      </c>
      <c r="M3325">
        <v>22584</v>
      </c>
      <c r="N3325">
        <v>22611</v>
      </c>
      <c r="O3325">
        <v>22760</v>
      </c>
      <c r="P3325" s="2">
        <v>22747</v>
      </c>
      <c r="Q3325" t="s">
        <v>3296</v>
      </c>
      <c r="W3325"/>
      <c r="X3325"/>
      <c r="Y3325"/>
      <c r="Z3325"/>
    </row>
    <row r="3326" spans="1:29" x14ac:dyDescent="0.2">
      <c r="A3326" t="s">
        <v>7644</v>
      </c>
      <c r="B3326" t="s">
        <v>3712</v>
      </c>
      <c r="C3326">
        <v>71</v>
      </c>
      <c r="D3326" t="str">
        <f t="shared" si="171"/>
        <v>613405US08920</v>
      </c>
      <c r="E3326" t="s">
        <v>3702</v>
      </c>
      <c r="F3326" t="s">
        <v>3473</v>
      </c>
      <c r="G3326" t="s">
        <v>3200</v>
      </c>
      <c r="H3326">
        <v>9920</v>
      </c>
      <c r="I3326">
        <v>9932</v>
      </c>
      <c r="J3326">
        <v>9938</v>
      </c>
      <c r="K3326">
        <v>9920</v>
      </c>
      <c r="L3326">
        <v>9919</v>
      </c>
      <c r="M3326">
        <v>9877</v>
      </c>
      <c r="N3326">
        <v>9847</v>
      </c>
      <c r="O3326">
        <v>9801</v>
      </c>
      <c r="P3326" s="2">
        <v>9866</v>
      </c>
      <c r="Q3326" t="s">
        <v>3296</v>
      </c>
      <c r="W3326"/>
      <c r="X3326"/>
      <c r="Y3326"/>
      <c r="Z3326"/>
      <c r="AA3326" s="2" t="e">
        <f>#REF!-$S$4</f>
        <v>#REF!</v>
      </c>
    </row>
    <row r="3327" spans="1:29" x14ac:dyDescent="0.2">
      <c r="A3327" t="s">
        <v>7645</v>
      </c>
      <c r="B3327" t="s">
        <v>3672</v>
      </c>
      <c r="C3327">
        <v>61</v>
      </c>
      <c r="D3327" t="str">
        <f t="shared" si="171"/>
        <v>613405US23850</v>
      </c>
      <c r="E3327" t="s">
        <v>3640</v>
      </c>
      <c r="F3327" t="s">
        <v>3473</v>
      </c>
      <c r="G3327" t="s">
        <v>3200</v>
      </c>
      <c r="H3327">
        <v>12109</v>
      </c>
      <c r="I3327">
        <v>12122</v>
      </c>
      <c r="J3327">
        <v>12132</v>
      </c>
      <c r="K3327">
        <v>12383</v>
      </c>
      <c r="L3327">
        <v>12611</v>
      </c>
      <c r="M3327">
        <v>12603</v>
      </c>
      <c r="N3327">
        <v>12656</v>
      </c>
      <c r="O3327">
        <v>12676</v>
      </c>
      <c r="P3327" s="2">
        <v>12664</v>
      </c>
      <c r="Q3327" t="s">
        <v>3296</v>
      </c>
      <c r="W3327"/>
    </row>
    <row r="3328" spans="1:29" x14ac:dyDescent="0.2">
      <c r="A3328" t="s">
        <v>7646</v>
      </c>
      <c r="B3328" t="s">
        <v>3713</v>
      </c>
      <c r="C3328">
        <v>157</v>
      </c>
      <c r="D3328" t="str">
        <f>_xlfn.CONCAT("157345US",B3328)</f>
        <v>157345US23250</v>
      </c>
      <c r="E3328" t="s">
        <v>3703</v>
      </c>
      <c r="F3328" t="s">
        <v>3473</v>
      </c>
      <c r="G3328" t="s">
        <v>3200</v>
      </c>
      <c r="H3328">
        <v>540</v>
      </c>
      <c r="I3328">
        <v>545</v>
      </c>
      <c r="J3328">
        <v>543</v>
      </c>
      <c r="K3328">
        <v>542</v>
      </c>
      <c r="L3328">
        <v>540</v>
      </c>
      <c r="M3328">
        <v>537</v>
      </c>
      <c r="N3328">
        <v>538</v>
      </c>
      <c r="O3328">
        <v>536</v>
      </c>
      <c r="P3328" s="2">
        <v>533</v>
      </c>
      <c r="Q3328" t="s">
        <v>3296</v>
      </c>
      <c r="W3328"/>
    </row>
    <row r="3329" spans="1:26" x14ac:dyDescent="0.2">
      <c r="A3329" t="s">
        <v>7647</v>
      </c>
      <c r="B3329" t="s">
        <v>3714</v>
      </c>
      <c r="C3329">
        <v>61</v>
      </c>
      <c r="D3329" t="str">
        <f>_xlfn.CONCAT("613405US",MID(B3329,7,5))</f>
        <v>613405US06700</v>
      </c>
      <c r="E3329" t="s">
        <v>3631</v>
      </c>
      <c r="F3329" t="s">
        <v>3473</v>
      </c>
      <c r="G3329" t="s">
        <v>3200</v>
      </c>
      <c r="H3329">
        <v>11367</v>
      </c>
      <c r="I3329">
        <v>11380</v>
      </c>
      <c r="J3329">
        <v>11397</v>
      </c>
      <c r="K3329">
        <v>11427</v>
      </c>
      <c r="L3329">
        <v>11441</v>
      </c>
      <c r="M3329">
        <v>11432</v>
      </c>
      <c r="N3329">
        <v>11630</v>
      </c>
      <c r="O3329">
        <v>11926</v>
      </c>
      <c r="P3329" s="2">
        <v>12095</v>
      </c>
      <c r="Q3329" t="s">
        <v>3296</v>
      </c>
      <c r="W3329"/>
    </row>
    <row r="3330" spans="1:26" x14ac:dyDescent="0.2">
      <c r="A3330" t="s">
        <v>7648</v>
      </c>
      <c r="B3330" t="s">
        <v>3715</v>
      </c>
      <c r="C3330">
        <v>71</v>
      </c>
      <c r="D3330" t="str">
        <f>_xlfn.CONCAT("613405US",MID(B3330,7,5))</f>
        <v>613405US06670</v>
      </c>
      <c r="E3330" t="s">
        <v>3704</v>
      </c>
      <c r="F3330" t="s">
        <v>3473</v>
      </c>
      <c r="G3330" t="s">
        <v>3200</v>
      </c>
      <c r="H3330">
        <v>3924</v>
      </c>
      <c r="I3330">
        <v>3917</v>
      </c>
      <c r="J3330">
        <v>3922</v>
      </c>
      <c r="K3330">
        <v>3914</v>
      </c>
      <c r="L3330">
        <v>3918</v>
      </c>
      <c r="M3330">
        <v>3898</v>
      </c>
      <c r="N3330">
        <v>3893</v>
      </c>
      <c r="O3330">
        <v>3868</v>
      </c>
      <c r="P3330" s="2">
        <v>3851</v>
      </c>
      <c r="Q3330" t="s">
        <v>3296</v>
      </c>
      <c r="W3330"/>
    </row>
    <row r="3331" spans="1:26" x14ac:dyDescent="0.2">
      <c r="A3331" t="s">
        <v>7649</v>
      </c>
      <c r="B3331" t="s">
        <v>3665</v>
      </c>
      <c r="C3331">
        <v>61</v>
      </c>
      <c r="D3331" t="str">
        <f>_xlfn.CONCAT("613405US",MID(B3331,7,5))</f>
        <v>613405US12670</v>
      </c>
      <c r="E3331" t="s">
        <v>3633</v>
      </c>
      <c r="F3331" t="s">
        <v>3473</v>
      </c>
      <c r="G3331" t="s">
        <v>3200</v>
      </c>
      <c r="H3331">
        <v>7699</v>
      </c>
      <c r="I3331">
        <v>7668</v>
      </c>
      <c r="J3331">
        <v>7732</v>
      </c>
      <c r="K3331">
        <v>7783</v>
      </c>
      <c r="L3331">
        <v>7646</v>
      </c>
      <c r="M3331">
        <v>7756</v>
      </c>
      <c r="N3331">
        <v>7680</v>
      </c>
      <c r="O3331">
        <v>7546</v>
      </c>
      <c r="P3331" s="2">
        <v>7490</v>
      </c>
      <c r="Q3331" t="s">
        <v>3296</v>
      </c>
      <c r="W3331"/>
    </row>
    <row r="3332" spans="1:26" x14ac:dyDescent="0.2">
      <c r="A3332" t="s">
        <v>7650</v>
      </c>
      <c r="B3332" t="s">
        <v>3682</v>
      </c>
      <c r="C3332">
        <v>61</v>
      </c>
      <c r="D3332" t="str">
        <f>_xlfn.CONCAT("613405US",MID(B3332,7,5))</f>
        <v>613405US53070</v>
      </c>
      <c r="E3332" t="s">
        <v>3650</v>
      </c>
      <c r="F3332" t="s">
        <v>3473</v>
      </c>
      <c r="G3332" t="s">
        <v>3200</v>
      </c>
      <c r="H3332">
        <v>7678</v>
      </c>
      <c r="I3332">
        <v>7691</v>
      </c>
      <c r="J3332">
        <v>7698</v>
      </c>
      <c r="K3332">
        <v>7696</v>
      </c>
      <c r="L3332">
        <v>7694</v>
      </c>
      <c r="M3332">
        <v>7660</v>
      </c>
      <c r="N3332">
        <v>7646</v>
      </c>
      <c r="O3332">
        <v>7607</v>
      </c>
      <c r="P3332" s="2">
        <v>7581</v>
      </c>
      <c r="Q3332" t="s">
        <v>3296</v>
      </c>
      <c r="W3332"/>
    </row>
    <row r="3333" spans="1:26" x14ac:dyDescent="0.2">
      <c r="A3333" t="s">
        <v>7651</v>
      </c>
      <c r="B3333" t="s">
        <v>3681</v>
      </c>
      <c r="C3333">
        <v>61</v>
      </c>
      <c r="D3333" t="str">
        <f>_xlfn.CONCAT("613405US",MID(B3333,7,5))</f>
        <v>613405US51510</v>
      </c>
      <c r="E3333" t="s">
        <v>3649</v>
      </c>
      <c r="F3333" t="s">
        <v>3473</v>
      </c>
      <c r="G3333" t="s">
        <v>3200</v>
      </c>
      <c r="H3333">
        <v>7385</v>
      </c>
      <c r="I3333">
        <v>7385</v>
      </c>
      <c r="J3333">
        <v>7420</v>
      </c>
      <c r="K3333">
        <v>7821</v>
      </c>
      <c r="L3333">
        <v>7949</v>
      </c>
      <c r="M3333">
        <v>7923</v>
      </c>
      <c r="N3333">
        <v>8719</v>
      </c>
      <c r="O3333">
        <v>8135</v>
      </c>
      <c r="P3333" s="2">
        <v>8129</v>
      </c>
      <c r="Q3333" t="s">
        <v>3296</v>
      </c>
      <c r="W3333"/>
      <c r="X3333"/>
      <c r="Y3333"/>
      <c r="Z3333"/>
    </row>
    <row r="3334" spans="1:26" x14ac:dyDescent="0.2">
      <c r="A3334" t="s">
        <v>7652</v>
      </c>
      <c r="B3334" t="s">
        <v>3759</v>
      </c>
      <c r="C3334">
        <v>61</v>
      </c>
      <c r="D3334" t="str">
        <f t="shared" ref="D3334:D3339" si="172">_xlfn.CONCAT("061119US",MID(B3334,7,5))</f>
        <v>061119US53517</v>
      </c>
      <c r="E3334" t="s">
        <v>3716</v>
      </c>
      <c r="F3334" t="s">
        <v>3784</v>
      </c>
      <c r="G3334" t="s">
        <v>3202</v>
      </c>
      <c r="H3334">
        <v>5104</v>
      </c>
      <c r="I3334">
        <v>5104</v>
      </c>
      <c r="J3334">
        <v>5115</v>
      </c>
      <c r="K3334">
        <v>5140</v>
      </c>
      <c r="L3334">
        <v>5145</v>
      </c>
      <c r="M3334">
        <v>5172</v>
      </c>
      <c r="N3334">
        <v>5179</v>
      </c>
      <c r="O3334">
        <v>5187</v>
      </c>
      <c r="P3334" s="2">
        <v>5186</v>
      </c>
      <c r="Q3334" t="s">
        <v>3225</v>
      </c>
      <c r="R3334" t="s">
        <v>3225</v>
      </c>
      <c r="S3334" s="2">
        <f>SUMIF(Q:Q,R3334,P:P)</f>
        <v>6456151</v>
      </c>
      <c r="T3334" s="2">
        <f>S3334-$S$4</f>
        <v>-6399.2599999997765</v>
      </c>
      <c r="V3334"/>
      <c r="W3334"/>
      <c r="X3334"/>
      <c r="Y3334"/>
      <c r="Z3334"/>
    </row>
    <row r="3335" spans="1:26" x14ac:dyDescent="0.2">
      <c r="A3335" t="s">
        <v>7653</v>
      </c>
      <c r="B3335" t="s">
        <v>3760</v>
      </c>
      <c r="C3335">
        <v>61</v>
      </c>
      <c r="D3335" t="str">
        <f t="shared" si="172"/>
        <v>061119US42136</v>
      </c>
      <c r="E3335" t="s">
        <v>3717</v>
      </c>
      <c r="F3335" t="s">
        <v>3784</v>
      </c>
      <c r="G3335" t="s">
        <v>3202</v>
      </c>
      <c r="H3335">
        <v>12411</v>
      </c>
      <c r="I3335">
        <v>12411</v>
      </c>
      <c r="J3335">
        <v>12429</v>
      </c>
      <c r="K3335">
        <v>12510</v>
      </c>
      <c r="L3335">
        <v>12551</v>
      </c>
      <c r="M3335">
        <v>12636</v>
      </c>
      <c r="N3335">
        <v>12699</v>
      </c>
      <c r="O3335">
        <v>12742</v>
      </c>
      <c r="P3335" s="2">
        <v>12766</v>
      </c>
      <c r="Q3335" t="s">
        <v>3225</v>
      </c>
      <c r="R3335" t="s">
        <v>3224</v>
      </c>
      <c r="S3335" s="2">
        <f>SUMIF(Q:Q,R3335,P:P)</f>
        <v>6466813</v>
      </c>
      <c r="T3335" s="2">
        <f>S3335-$S$4</f>
        <v>4262.7400000002235</v>
      </c>
      <c r="W3335"/>
      <c r="X3335"/>
      <c r="Y3335"/>
      <c r="Z3335"/>
    </row>
    <row r="3336" spans="1:26" x14ac:dyDescent="0.2">
      <c r="A3336" t="s">
        <v>7654</v>
      </c>
      <c r="B3336" t="s">
        <v>3761</v>
      </c>
      <c r="C3336">
        <v>61</v>
      </c>
      <c r="D3336" t="str">
        <f t="shared" si="172"/>
        <v>061119US68308</v>
      </c>
      <c r="E3336" t="s">
        <v>3718</v>
      </c>
      <c r="F3336" t="s">
        <v>3784</v>
      </c>
      <c r="G3336" t="s">
        <v>3202</v>
      </c>
      <c r="H3336">
        <v>20434</v>
      </c>
      <c r="I3336">
        <v>20416</v>
      </c>
      <c r="J3336">
        <v>20459</v>
      </c>
      <c r="K3336">
        <v>20768</v>
      </c>
      <c r="L3336">
        <v>20826</v>
      </c>
      <c r="M3336">
        <v>20969</v>
      </c>
      <c r="N3336">
        <v>21213</v>
      </c>
      <c r="O3336">
        <v>21296</v>
      </c>
      <c r="P3336" s="2">
        <v>21345</v>
      </c>
      <c r="Q3336" t="s">
        <v>3225</v>
      </c>
      <c r="R3336" t="s">
        <v>3626</v>
      </c>
      <c r="S3336" s="2">
        <f>SUMIF(Q:Q,R3336,P:P)</f>
        <v>6460585</v>
      </c>
      <c r="T3336" s="2">
        <f>S3336-$S$4</f>
        <v>-1965.2599999997765</v>
      </c>
      <c r="W3336"/>
    </row>
    <row r="3337" spans="1:26" x14ac:dyDescent="0.2">
      <c r="A3337" t="s">
        <v>7655</v>
      </c>
      <c r="B3337" t="s">
        <v>3762</v>
      </c>
      <c r="C3337">
        <v>61</v>
      </c>
      <c r="D3337" t="str">
        <f t="shared" si="172"/>
        <v>061119US84077</v>
      </c>
      <c r="E3337" t="s">
        <v>3719</v>
      </c>
      <c r="F3337" t="s">
        <v>3784</v>
      </c>
      <c r="G3337" t="s">
        <v>3202</v>
      </c>
      <c r="H3337">
        <v>36081</v>
      </c>
      <c r="I3337">
        <v>36081</v>
      </c>
      <c r="J3337">
        <v>36135</v>
      </c>
      <c r="K3337">
        <v>36367</v>
      </c>
      <c r="L3337">
        <v>36478</v>
      </c>
      <c r="M3337">
        <v>36756</v>
      </c>
      <c r="N3337">
        <v>36837</v>
      </c>
      <c r="O3337">
        <v>36961</v>
      </c>
      <c r="P3337" s="2">
        <v>36996</v>
      </c>
      <c r="Q3337" t="s">
        <v>3225</v>
      </c>
      <c r="W3337"/>
    </row>
    <row r="3338" spans="1:26" x14ac:dyDescent="0.2">
      <c r="A3338" t="s">
        <v>7656</v>
      </c>
      <c r="B3338" t="s">
        <v>3763</v>
      </c>
      <c r="C3338">
        <v>61</v>
      </c>
      <c r="D3338" t="str">
        <f t="shared" si="172"/>
        <v>061119US59685</v>
      </c>
      <c r="E3338" t="s">
        <v>3720</v>
      </c>
      <c r="F3338" t="s">
        <v>3784</v>
      </c>
      <c r="G3338" t="s">
        <v>3202</v>
      </c>
      <c r="H3338">
        <v>5104</v>
      </c>
      <c r="I3338">
        <v>5104</v>
      </c>
      <c r="J3338">
        <v>5113</v>
      </c>
      <c r="K3338">
        <v>5153</v>
      </c>
      <c r="L3338">
        <v>5171</v>
      </c>
      <c r="M3338">
        <v>5203</v>
      </c>
      <c r="N3338">
        <v>5218</v>
      </c>
      <c r="O3338">
        <v>5229</v>
      </c>
      <c r="P3338" s="2">
        <v>5233</v>
      </c>
      <c r="Q3338" t="s">
        <v>3225</v>
      </c>
      <c r="W3338"/>
    </row>
    <row r="3339" spans="1:26" x14ac:dyDescent="0.2">
      <c r="A3339" t="s">
        <v>7657</v>
      </c>
      <c r="B3339" t="s">
        <v>3764</v>
      </c>
      <c r="C3339">
        <v>61</v>
      </c>
      <c r="D3339" t="str">
        <f t="shared" si="172"/>
        <v>061119US51693</v>
      </c>
      <c r="E3339" t="s">
        <v>3721</v>
      </c>
      <c r="F3339" t="s">
        <v>3784</v>
      </c>
      <c r="G3339" t="s">
        <v>3202</v>
      </c>
      <c r="H3339">
        <v>11841</v>
      </c>
      <c r="I3339">
        <v>11860</v>
      </c>
      <c r="J3339">
        <v>11885</v>
      </c>
      <c r="K3339">
        <v>11974</v>
      </c>
      <c r="L3339">
        <v>12037</v>
      </c>
      <c r="M3339">
        <v>12155</v>
      </c>
      <c r="N3339">
        <v>12200</v>
      </c>
      <c r="O3339">
        <v>12259</v>
      </c>
      <c r="P3339" s="2">
        <v>12330</v>
      </c>
      <c r="Q3339" t="s">
        <v>3225</v>
      </c>
      <c r="W3339"/>
    </row>
    <row r="3340" spans="1:26" x14ac:dyDescent="0.2">
      <c r="A3340" t="s">
        <v>7658</v>
      </c>
      <c r="B3340" t="s">
        <v>3765</v>
      </c>
      <c r="C3340">
        <v>157</v>
      </c>
      <c r="D3340" t="str">
        <f>_xlfn.CONCAT("157119US",B3340)</f>
        <v>157119US48890</v>
      </c>
      <c r="E3340" t="s">
        <v>3722</v>
      </c>
      <c r="F3340" t="s">
        <v>3784</v>
      </c>
      <c r="G3340" t="s">
        <v>3202</v>
      </c>
      <c r="H3340">
        <v>10877</v>
      </c>
      <c r="I3340">
        <v>10877</v>
      </c>
      <c r="J3340">
        <v>10892</v>
      </c>
      <c r="K3340">
        <v>10960</v>
      </c>
      <c r="L3340">
        <v>10985</v>
      </c>
      <c r="M3340">
        <v>11060</v>
      </c>
      <c r="N3340">
        <v>11081</v>
      </c>
      <c r="O3340">
        <v>11104</v>
      </c>
      <c r="P3340" s="2">
        <v>11103</v>
      </c>
      <c r="Q3340" t="s">
        <v>3225</v>
      </c>
      <c r="W3340"/>
    </row>
    <row r="3341" spans="1:26" x14ac:dyDescent="0.2">
      <c r="A3341" t="s">
        <v>7659</v>
      </c>
      <c r="B3341" t="s">
        <v>3766</v>
      </c>
      <c r="C3341">
        <v>61</v>
      </c>
      <c r="D3341" t="str">
        <f>_xlfn.CONCAT("061119US",MID(B3341,7,5))</f>
        <v>061119US05320</v>
      </c>
      <c r="E3341" t="s">
        <v>3723</v>
      </c>
      <c r="F3341" t="s">
        <v>3784</v>
      </c>
      <c r="G3341" t="s">
        <v>3202</v>
      </c>
      <c r="H3341">
        <v>17335</v>
      </c>
      <c r="I3341">
        <v>17335</v>
      </c>
      <c r="J3341">
        <v>17371</v>
      </c>
      <c r="K3341">
        <v>17476</v>
      </c>
      <c r="L3341">
        <v>17567</v>
      </c>
      <c r="M3341">
        <v>17815</v>
      </c>
      <c r="N3341">
        <v>17790</v>
      </c>
      <c r="O3341">
        <v>17886</v>
      </c>
      <c r="P3341" s="2">
        <v>17906</v>
      </c>
      <c r="Q3341" t="s">
        <v>3225</v>
      </c>
      <c r="W3341"/>
    </row>
    <row r="3342" spans="1:26" x14ac:dyDescent="0.2">
      <c r="A3342" t="s">
        <v>7660</v>
      </c>
      <c r="B3342" t="s">
        <v>3767</v>
      </c>
      <c r="C3342">
        <v>61</v>
      </c>
      <c r="D3342" t="str">
        <f>_xlfn.CONCAT("061119US",MID(B3342,7,5))</f>
        <v>061119US50078</v>
      </c>
      <c r="E3342" t="s">
        <v>3724</v>
      </c>
      <c r="F3342" t="s">
        <v>3784</v>
      </c>
      <c r="G3342" t="s">
        <v>3202</v>
      </c>
      <c r="H3342">
        <v>17569</v>
      </c>
      <c r="I3342">
        <v>17547</v>
      </c>
      <c r="J3342">
        <v>17575</v>
      </c>
      <c r="K3342">
        <v>17721</v>
      </c>
      <c r="L3342">
        <v>17775</v>
      </c>
      <c r="M3342">
        <v>17905</v>
      </c>
      <c r="N3342">
        <v>17947</v>
      </c>
      <c r="O3342">
        <v>18001</v>
      </c>
      <c r="P3342" s="2">
        <v>18100</v>
      </c>
      <c r="Q3342" t="s">
        <v>3225</v>
      </c>
      <c r="W3342"/>
    </row>
    <row r="3343" spans="1:26" x14ac:dyDescent="0.2">
      <c r="A3343" t="s">
        <v>7661</v>
      </c>
      <c r="B3343" t="s">
        <v>3768</v>
      </c>
      <c r="C3343">
        <v>71</v>
      </c>
      <c r="D3343" t="str">
        <f t="shared" ref="D3343:D3378" si="173">_xlfn.CONCAT("071119US",MID(B3343,7,5))</f>
        <v>071119US56979</v>
      </c>
      <c r="E3343" t="s">
        <v>3725</v>
      </c>
      <c r="F3343" t="s">
        <v>3784</v>
      </c>
      <c r="G3343" t="s">
        <v>3202</v>
      </c>
      <c r="H3343">
        <v>23583</v>
      </c>
      <c r="I3343">
        <v>23583</v>
      </c>
      <c r="J3343">
        <v>23617</v>
      </c>
      <c r="K3343">
        <v>23763</v>
      </c>
      <c r="L3343">
        <v>23812</v>
      </c>
      <c r="M3343">
        <v>23969</v>
      </c>
      <c r="N3343">
        <v>24009</v>
      </c>
      <c r="O3343">
        <v>24045</v>
      </c>
      <c r="P3343" s="2">
        <v>24053</v>
      </c>
      <c r="Q3343" t="s">
        <v>3626</v>
      </c>
      <c r="W3343"/>
    </row>
    <row r="3344" spans="1:26" x14ac:dyDescent="0.2">
      <c r="A3344" t="s">
        <v>7662</v>
      </c>
      <c r="B3344" t="s">
        <v>3769</v>
      </c>
      <c r="C3344">
        <v>71</v>
      </c>
      <c r="D3344" t="str">
        <f t="shared" si="173"/>
        <v>071119US18410</v>
      </c>
      <c r="E3344" t="s">
        <v>3726</v>
      </c>
      <c r="F3344" t="s">
        <v>3784</v>
      </c>
      <c r="G3344" t="s">
        <v>3202</v>
      </c>
      <c r="H3344">
        <v>2230</v>
      </c>
      <c r="I3344">
        <v>2224</v>
      </c>
      <c r="J3344">
        <v>2226</v>
      </c>
      <c r="K3344">
        <v>2238</v>
      </c>
      <c r="L3344">
        <v>2242</v>
      </c>
      <c r="M3344">
        <v>2255</v>
      </c>
      <c r="N3344">
        <v>2258</v>
      </c>
      <c r="O3344">
        <v>2261</v>
      </c>
      <c r="P3344" s="2">
        <v>2265</v>
      </c>
      <c r="Q3344" t="s">
        <v>3626</v>
      </c>
      <c r="W3344"/>
    </row>
    <row r="3345" spans="1:23" x14ac:dyDescent="0.2">
      <c r="A3345" t="s">
        <v>7662</v>
      </c>
      <c r="B3345" t="s">
        <v>3769</v>
      </c>
      <c r="C3345">
        <v>71</v>
      </c>
      <c r="D3345" t="str">
        <f t="shared" si="173"/>
        <v>071119US18410</v>
      </c>
      <c r="E3345" t="s">
        <v>3727</v>
      </c>
      <c r="F3345" t="s">
        <v>3784</v>
      </c>
      <c r="G3345" t="s">
        <v>3202</v>
      </c>
      <c r="H3345">
        <v>8070</v>
      </c>
      <c r="I3345">
        <v>8070</v>
      </c>
      <c r="J3345">
        <v>8079</v>
      </c>
      <c r="K3345">
        <v>8131</v>
      </c>
      <c r="L3345">
        <v>8143</v>
      </c>
      <c r="M3345">
        <v>8198</v>
      </c>
      <c r="N3345">
        <v>8213</v>
      </c>
      <c r="O3345">
        <v>8234</v>
      </c>
      <c r="P3345" s="2">
        <v>8243</v>
      </c>
      <c r="Q3345" t="s">
        <v>3626</v>
      </c>
      <c r="W3345"/>
    </row>
    <row r="3346" spans="1:23" x14ac:dyDescent="0.2">
      <c r="A3346" t="s">
        <v>7662</v>
      </c>
      <c r="B3346" t="s">
        <v>3769</v>
      </c>
      <c r="C3346">
        <v>71</v>
      </c>
      <c r="D3346" t="str">
        <f t="shared" si="173"/>
        <v>071119US18410</v>
      </c>
      <c r="E3346" t="s">
        <v>3728</v>
      </c>
      <c r="F3346" t="s">
        <v>3784</v>
      </c>
      <c r="G3346" t="s">
        <v>3202</v>
      </c>
      <c r="H3346">
        <v>31292</v>
      </c>
      <c r="I3346">
        <v>31298</v>
      </c>
      <c r="J3346">
        <v>31356</v>
      </c>
      <c r="K3346">
        <v>31575</v>
      </c>
      <c r="L3346">
        <v>31899</v>
      </c>
      <c r="M3346">
        <v>32078</v>
      </c>
      <c r="N3346">
        <v>32140</v>
      </c>
      <c r="O3346">
        <v>32235</v>
      </c>
      <c r="P3346" s="2">
        <v>32313</v>
      </c>
      <c r="Q3346" t="s">
        <v>3626</v>
      </c>
      <c r="W3346"/>
    </row>
    <row r="3347" spans="1:23" x14ac:dyDescent="0.2">
      <c r="A3347" t="s">
        <v>7663</v>
      </c>
      <c r="B3347" t="s">
        <v>3770</v>
      </c>
      <c r="C3347">
        <v>71</v>
      </c>
      <c r="D3347" t="str">
        <f t="shared" si="173"/>
        <v>071119US21820</v>
      </c>
      <c r="E3347" t="s">
        <v>3729</v>
      </c>
      <c r="F3347" t="s">
        <v>3784</v>
      </c>
      <c r="G3347" t="s">
        <v>3202</v>
      </c>
      <c r="H3347">
        <v>6323</v>
      </c>
      <c r="I3347">
        <v>6323</v>
      </c>
      <c r="J3347">
        <v>6329</v>
      </c>
      <c r="K3347">
        <v>6362</v>
      </c>
      <c r="L3347">
        <v>6369</v>
      </c>
      <c r="M3347">
        <v>6401</v>
      </c>
      <c r="N3347">
        <v>6407</v>
      </c>
      <c r="O3347">
        <v>6415</v>
      </c>
      <c r="P3347" s="2">
        <v>6407</v>
      </c>
      <c r="Q3347" t="s">
        <v>3224</v>
      </c>
      <c r="W3347"/>
    </row>
    <row r="3348" spans="1:23" x14ac:dyDescent="0.2">
      <c r="A3348" t="s">
        <v>7663</v>
      </c>
      <c r="B3348" t="s">
        <v>3770</v>
      </c>
      <c r="C3348">
        <v>71</v>
      </c>
      <c r="D3348" t="str">
        <f t="shared" si="173"/>
        <v>071119US21820</v>
      </c>
      <c r="E3348" t="s">
        <v>3730</v>
      </c>
      <c r="F3348" t="s">
        <v>3784</v>
      </c>
      <c r="G3348" t="s">
        <v>3202</v>
      </c>
      <c r="H3348">
        <v>6486</v>
      </c>
      <c r="I3348">
        <v>6485</v>
      </c>
      <c r="J3348">
        <v>6493</v>
      </c>
      <c r="K3348">
        <v>6531</v>
      </c>
      <c r="L3348">
        <v>6549</v>
      </c>
      <c r="M3348">
        <v>6587</v>
      </c>
      <c r="N3348">
        <v>6610</v>
      </c>
      <c r="O3348">
        <v>6619</v>
      </c>
      <c r="P3348" s="2">
        <v>6615</v>
      </c>
      <c r="Q3348" t="s">
        <v>3224</v>
      </c>
      <c r="W3348"/>
    </row>
    <row r="3349" spans="1:23" x14ac:dyDescent="0.2">
      <c r="A3349" t="s">
        <v>7663</v>
      </c>
      <c r="B3349" t="s">
        <v>3770</v>
      </c>
      <c r="C3349">
        <v>71</v>
      </c>
      <c r="D3349" t="str">
        <f t="shared" si="173"/>
        <v>071119US21820</v>
      </c>
      <c r="E3349" t="s">
        <v>3731</v>
      </c>
      <c r="F3349" t="s">
        <v>3784</v>
      </c>
      <c r="G3349" t="s">
        <v>3202</v>
      </c>
      <c r="H3349">
        <v>19554</v>
      </c>
      <c r="I3349">
        <v>19555</v>
      </c>
      <c r="J3349">
        <v>19580</v>
      </c>
      <c r="K3349">
        <v>19704</v>
      </c>
      <c r="L3349">
        <v>19738</v>
      </c>
      <c r="M3349">
        <v>19878</v>
      </c>
      <c r="N3349">
        <v>19953</v>
      </c>
      <c r="O3349">
        <v>19979</v>
      </c>
      <c r="P3349" s="2">
        <v>19984</v>
      </c>
      <c r="Q3349" t="s">
        <v>3224</v>
      </c>
      <c r="W3349"/>
    </row>
    <row r="3350" spans="1:23" x14ac:dyDescent="0.2">
      <c r="A3350" t="s">
        <v>7664</v>
      </c>
      <c r="B3350" t="s">
        <v>3771</v>
      </c>
      <c r="C3350">
        <v>71</v>
      </c>
      <c r="D3350" t="str">
        <f t="shared" si="173"/>
        <v>071119US30367</v>
      </c>
      <c r="E3350" t="s">
        <v>3732</v>
      </c>
      <c r="F3350" t="s">
        <v>3784</v>
      </c>
      <c r="G3350" t="s">
        <v>3202</v>
      </c>
      <c r="H3350">
        <v>4452</v>
      </c>
      <c r="I3350">
        <v>4454</v>
      </c>
      <c r="J3350">
        <v>4462</v>
      </c>
      <c r="K3350">
        <v>4496</v>
      </c>
      <c r="L3350">
        <v>4509</v>
      </c>
      <c r="M3350">
        <v>4540</v>
      </c>
      <c r="N3350">
        <v>4548</v>
      </c>
      <c r="O3350">
        <v>4620</v>
      </c>
      <c r="P3350" s="2">
        <v>4634</v>
      </c>
      <c r="Q3350" t="s">
        <v>3224</v>
      </c>
      <c r="W3350"/>
    </row>
    <row r="3351" spans="1:23" x14ac:dyDescent="0.2">
      <c r="A3351" t="s">
        <v>7664</v>
      </c>
      <c r="B3351" t="s">
        <v>3771</v>
      </c>
      <c r="C3351">
        <v>71</v>
      </c>
      <c r="D3351" t="str">
        <f t="shared" si="173"/>
        <v>071119US30367</v>
      </c>
      <c r="E3351" t="s">
        <v>3733</v>
      </c>
      <c r="F3351" t="s">
        <v>3784</v>
      </c>
      <c r="G3351" t="s">
        <v>3202</v>
      </c>
      <c r="H3351">
        <v>10875</v>
      </c>
      <c r="I3351">
        <v>10875</v>
      </c>
      <c r="J3351">
        <v>10889</v>
      </c>
      <c r="K3351">
        <v>10950</v>
      </c>
      <c r="L3351">
        <v>10977</v>
      </c>
      <c r="M3351">
        <v>11043</v>
      </c>
      <c r="N3351">
        <v>11076</v>
      </c>
      <c r="O3351">
        <v>11093</v>
      </c>
      <c r="P3351" s="2">
        <v>11093</v>
      </c>
      <c r="Q3351" t="s">
        <v>3224</v>
      </c>
      <c r="W3351"/>
    </row>
    <row r="3352" spans="1:23" x14ac:dyDescent="0.2">
      <c r="A3352" t="s">
        <v>7664</v>
      </c>
      <c r="B3352" t="s">
        <v>3771</v>
      </c>
      <c r="C3352">
        <v>71</v>
      </c>
      <c r="D3352" t="str">
        <f t="shared" si="173"/>
        <v>071119US30367</v>
      </c>
      <c r="E3352" t="s">
        <v>3734</v>
      </c>
      <c r="F3352" t="s">
        <v>3784</v>
      </c>
      <c r="G3352" t="s">
        <v>3202</v>
      </c>
      <c r="H3352">
        <v>4664</v>
      </c>
      <c r="I3352">
        <v>4660</v>
      </c>
      <c r="J3352">
        <v>4669</v>
      </c>
      <c r="K3352">
        <v>4701</v>
      </c>
      <c r="L3352">
        <v>4737</v>
      </c>
      <c r="M3352">
        <v>4750</v>
      </c>
      <c r="N3352">
        <v>4763</v>
      </c>
      <c r="O3352">
        <v>4788</v>
      </c>
      <c r="P3352" s="2">
        <v>5012</v>
      </c>
      <c r="Q3352" t="s">
        <v>3224</v>
      </c>
      <c r="W3352"/>
    </row>
    <row r="3353" spans="1:23" x14ac:dyDescent="0.2">
      <c r="A3353" t="s">
        <v>7664</v>
      </c>
      <c r="B3353" t="s">
        <v>3771</v>
      </c>
      <c r="C3353">
        <v>71</v>
      </c>
      <c r="D3353" t="str">
        <f t="shared" si="173"/>
        <v>071119US30367</v>
      </c>
      <c r="E3353" t="s">
        <v>3735</v>
      </c>
      <c r="F3353" t="s">
        <v>3784</v>
      </c>
      <c r="G3353" t="s">
        <v>3202</v>
      </c>
      <c r="H3353">
        <v>7849</v>
      </c>
      <c r="I3353">
        <v>7849</v>
      </c>
      <c r="J3353">
        <v>7864</v>
      </c>
      <c r="K3353">
        <v>7900</v>
      </c>
      <c r="L3353">
        <v>7901</v>
      </c>
      <c r="M3353">
        <v>7961</v>
      </c>
      <c r="N3353">
        <v>7977</v>
      </c>
      <c r="O3353">
        <v>7975</v>
      </c>
      <c r="P3353" s="2">
        <v>7969</v>
      </c>
      <c r="Q3353" t="s">
        <v>3224</v>
      </c>
      <c r="W3353"/>
    </row>
    <row r="3354" spans="1:23" x14ac:dyDescent="0.2">
      <c r="A3354" t="s">
        <v>7664</v>
      </c>
      <c r="B3354" t="s">
        <v>3771</v>
      </c>
      <c r="C3354">
        <v>71</v>
      </c>
      <c r="D3354" t="str">
        <f t="shared" si="173"/>
        <v>071119US30367</v>
      </c>
      <c r="E3354" t="s">
        <v>3736</v>
      </c>
      <c r="F3354" t="s">
        <v>3784</v>
      </c>
      <c r="G3354" t="s">
        <v>3202</v>
      </c>
      <c r="H3354">
        <v>6420</v>
      </c>
      <c r="I3354">
        <v>6420</v>
      </c>
      <c r="J3354">
        <v>6429</v>
      </c>
      <c r="K3354">
        <v>6472</v>
      </c>
      <c r="L3354">
        <v>6501</v>
      </c>
      <c r="M3354">
        <v>6546</v>
      </c>
      <c r="N3354">
        <v>6567</v>
      </c>
      <c r="O3354">
        <v>6583</v>
      </c>
      <c r="P3354" s="2">
        <v>6587</v>
      </c>
      <c r="Q3354" t="s">
        <v>3224</v>
      </c>
      <c r="W3354"/>
    </row>
    <row r="3355" spans="1:23" x14ac:dyDescent="0.2">
      <c r="A3355" t="s">
        <v>7664</v>
      </c>
      <c r="B3355" t="s">
        <v>3771</v>
      </c>
      <c r="C3355">
        <v>71</v>
      </c>
      <c r="D3355" t="str">
        <f t="shared" si="173"/>
        <v>071119US30367</v>
      </c>
      <c r="E3355" t="s">
        <v>3737</v>
      </c>
      <c r="F3355" t="s">
        <v>3784</v>
      </c>
      <c r="G3355" t="s">
        <v>3202</v>
      </c>
      <c r="H3355">
        <v>11277</v>
      </c>
      <c r="I3355">
        <v>11248</v>
      </c>
      <c r="J3355">
        <v>11266</v>
      </c>
      <c r="K3355">
        <v>11339</v>
      </c>
      <c r="L3355">
        <v>11375</v>
      </c>
      <c r="M3355">
        <v>11444</v>
      </c>
      <c r="N3355">
        <v>11485</v>
      </c>
      <c r="O3355">
        <v>11518</v>
      </c>
      <c r="P3355" s="2">
        <v>11532</v>
      </c>
      <c r="Q3355" t="s">
        <v>3224</v>
      </c>
      <c r="W3355"/>
    </row>
    <row r="3356" spans="1:23" x14ac:dyDescent="0.2">
      <c r="A3356" t="s">
        <v>7664</v>
      </c>
      <c r="B3356" t="s">
        <v>3771</v>
      </c>
      <c r="C3356">
        <v>71</v>
      </c>
      <c r="D3356" t="str">
        <f t="shared" si="173"/>
        <v>071119US30367</v>
      </c>
      <c r="E3356" t="s">
        <v>3738</v>
      </c>
      <c r="F3356" t="s">
        <v>3784</v>
      </c>
      <c r="G3356" t="s">
        <v>3202</v>
      </c>
      <c r="H3356">
        <v>42863</v>
      </c>
      <c r="I3356">
        <v>42890</v>
      </c>
      <c r="J3356">
        <v>42950</v>
      </c>
      <c r="K3356">
        <v>43334</v>
      </c>
      <c r="L3356">
        <v>44310</v>
      </c>
      <c r="M3356">
        <v>44629</v>
      </c>
      <c r="N3356">
        <v>44772</v>
      </c>
      <c r="O3356">
        <v>45102</v>
      </c>
      <c r="P3356" s="2">
        <v>45489</v>
      </c>
      <c r="Q3356" t="s">
        <v>3224</v>
      </c>
      <c r="W3356"/>
    </row>
    <row r="3357" spans="1:23" x14ac:dyDescent="0.2">
      <c r="A3357" t="s">
        <v>7665</v>
      </c>
      <c r="B3357" t="s">
        <v>3772</v>
      </c>
      <c r="C3357">
        <v>71</v>
      </c>
      <c r="D3357" t="str">
        <f t="shared" si="173"/>
        <v>071119US32413</v>
      </c>
      <c r="E3357" t="s">
        <v>3739</v>
      </c>
      <c r="F3357" t="s">
        <v>3784</v>
      </c>
      <c r="G3357" t="s">
        <v>3202</v>
      </c>
      <c r="H3357">
        <v>27472</v>
      </c>
      <c r="I3357">
        <v>27471</v>
      </c>
      <c r="J3357">
        <v>27515</v>
      </c>
      <c r="K3357">
        <v>27671</v>
      </c>
      <c r="L3357">
        <v>27805</v>
      </c>
      <c r="M3357">
        <v>27952</v>
      </c>
      <c r="N3357">
        <v>28145</v>
      </c>
      <c r="O3357">
        <v>28259</v>
      </c>
      <c r="P3357" s="2">
        <v>28340</v>
      </c>
      <c r="Q3357" t="s">
        <v>3225</v>
      </c>
      <c r="W3357"/>
    </row>
    <row r="3358" spans="1:23" x14ac:dyDescent="0.2">
      <c r="A3358" t="s">
        <v>7666</v>
      </c>
      <c r="B3358" t="s">
        <v>3773</v>
      </c>
      <c r="C3358">
        <v>71</v>
      </c>
      <c r="D3358" t="str">
        <f t="shared" si="173"/>
        <v>071119US44842</v>
      </c>
      <c r="E3358" t="s">
        <v>3740</v>
      </c>
      <c r="F3358" t="s">
        <v>3784</v>
      </c>
      <c r="G3358" t="s">
        <v>3202</v>
      </c>
      <c r="H3358">
        <v>5864</v>
      </c>
      <c r="I3358">
        <v>5864</v>
      </c>
      <c r="J3358">
        <v>5870</v>
      </c>
      <c r="K3358">
        <v>5899</v>
      </c>
      <c r="L3358">
        <v>5910</v>
      </c>
      <c r="M3358">
        <v>5949</v>
      </c>
      <c r="N3358">
        <v>6096</v>
      </c>
      <c r="O3358">
        <v>6107</v>
      </c>
      <c r="P3358" s="2">
        <v>6118</v>
      </c>
      <c r="Q3358" t="s">
        <v>3225</v>
      </c>
      <c r="W3358"/>
    </row>
    <row r="3359" spans="1:23" x14ac:dyDescent="0.2">
      <c r="A3359" t="s">
        <v>7666</v>
      </c>
      <c r="B3359" t="s">
        <v>3773</v>
      </c>
      <c r="C3359">
        <v>71</v>
      </c>
      <c r="D3359" t="str">
        <f t="shared" si="173"/>
        <v>071119US44842</v>
      </c>
      <c r="E3359" t="s">
        <v>3741</v>
      </c>
      <c r="F3359" t="s">
        <v>3784</v>
      </c>
      <c r="G3359" t="s">
        <v>3202</v>
      </c>
      <c r="H3359">
        <v>11315</v>
      </c>
      <c r="I3359">
        <v>11315</v>
      </c>
      <c r="J3359">
        <v>11330</v>
      </c>
      <c r="K3359">
        <v>11398</v>
      </c>
      <c r="L3359">
        <v>11418</v>
      </c>
      <c r="M3359">
        <v>11490</v>
      </c>
      <c r="N3359">
        <v>11511</v>
      </c>
      <c r="O3359">
        <v>11543</v>
      </c>
      <c r="P3359" s="2">
        <v>11574</v>
      </c>
      <c r="Q3359" t="s">
        <v>3225</v>
      </c>
      <c r="W3359"/>
    </row>
    <row r="3360" spans="1:23" x14ac:dyDescent="0.2">
      <c r="A3360" t="s">
        <v>7666</v>
      </c>
      <c r="B3360" t="s">
        <v>3773</v>
      </c>
      <c r="C3360">
        <v>71</v>
      </c>
      <c r="D3360" t="str">
        <f t="shared" si="173"/>
        <v>071119US44842</v>
      </c>
      <c r="E3360" t="s">
        <v>3742</v>
      </c>
      <c r="F3360" t="s">
        <v>3784</v>
      </c>
      <c r="G3360" t="s">
        <v>3202</v>
      </c>
      <c r="H3360">
        <v>11977</v>
      </c>
      <c r="I3360">
        <v>11977</v>
      </c>
      <c r="J3360">
        <v>11992</v>
      </c>
      <c r="K3360">
        <v>12067</v>
      </c>
      <c r="L3360">
        <v>12098</v>
      </c>
      <c r="M3360">
        <v>12170</v>
      </c>
      <c r="N3360">
        <v>12185</v>
      </c>
      <c r="O3360">
        <v>12197</v>
      </c>
      <c r="P3360" s="2">
        <v>12186</v>
      </c>
      <c r="Q3360" t="s">
        <v>3225</v>
      </c>
      <c r="W3360"/>
    </row>
    <row r="3361" spans="1:26" x14ac:dyDescent="0.2">
      <c r="A3361" t="s">
        <v>7667</v>
      </c>
      <c r="B3361" t="s">
        <v>3774</v>
      </c>
      <c r="C3361">
        <v>71</v>
      </c>
      <c r="D3361" t="str">
        <f t="shared" si="173"/>
        <v>071119US49011</v>
      </c>
      <c r="E3361" t="s">
        <v>3743</v>
      </c>
      <c r="F3361" t="s">
        <v>3784</v>
      </c>
      <c r="G3361" t="s">
        <v>3202</v>
      </c>
      <c r="H3361">
        <v>659</v>
      </c>
      <c r="I3361">
        <v>659</v>
      </c>
      <c r="J3361">
        <v>660</v>
      </c>
      <c r="K3361">
        <v>666</v>
      </c>
      <c r="L3361">
        <v>668</v>
      </c>
      <c r="M3361">
        <v>677</v>
      </c>
      <c r="N3361">
        <v>679</v>
      </c>
      <c r="O3361">
        <v>682</v>
      </c>
      <c r="P3361" s="2">
        <v>683</v>
      </c>
      <c r="Q3361" t="s">
        <v>3225</v>
      </c>
      <c r="W3361"/>
    </row>
    <row r="3362" spans="1:26" x14ac:dyDescent="0.2">
      <c r="A3362" t="s">
        <v>7667</v>
      </c>
      <c r="B3362" t="s">
        <v>3774</v>
      </c>
      <c r="C3362">
        <v>71</v>
      </c>
      <c r="D3362" t="str">
        <f t="shared" si="173"/>
        <v>071119US49011</v>
      </c>
      <c r="E3362" t="s">
        <v>3744</v>
      </c>
      <c r="F3362" t="s">
        <v>3784</v>
      </c>
      <c r="G3362" t="s">
        <v>3202</v>
      </c>
      <c r="H3362">
        <v>7019</v>
      </c>
      <c r="I3362">
        <v>7007</v>
      </c>
      <c r="J3362">
        <v>7017</v>
      </c>
      <c r="K3362">
        <v>7065</v>
      </c>
      <c r="L3362">
        <v>7077</v>
      </c>
      <c r="M3362">
        <v>7122</v>
      </c>
      <c r="N3362">
        <v>7139</v>
      </c>
      <c r="O3362">
        <v>7148</v>
      </c>
      <c r="P3362" s="2">
        <v>7150</v>
      </c>
      <c r="Q3362" t="s">
        <v>3224</v>
      </c>
      <c r="W3362"/>
    </row>
    <row r="3363" spans="1:26" x14ac:dyDescent="0.2">
      <c r="A3363" t="s">
        <v>7667</v>
      </c>
      <c r="B3363" t="s">
        <v>3774</v>
      </c>
      <c r="C3363">
        <v>71</v>
      </c>
      <c r="D3363" t="str">
        <f t="shared" si="173"/>
        <v>071119US49011</v>
      </c>
      <c r="E3363" t="s">
        <v>3745</v>
      </c>
      <c r="F3363" t="s">
        <v>3784</v>
      </c>
      <c r="G3363" t="s">
        <v>3202</v>
      </c>
      <c r="H3363">
        <v>9870</v>
      </c>
      <c r="I3363">
        <v>9870</v>
      </c>
      <c r="J3363">
        <v>9884</v>
      </c>
      <c r="K3363">
        <v>9945</v>
      </c>
      <c r="L3363">
        <v>9960</v>
      </c>
      <c r="M3363">
        <v>10016</v>
      </c>
      <c r="N3363">
        <v>10190</v>
      </c>
      <c r="O3363">
        <v>10202</v>
      </c>
      <c r="P3363" s="2">
        <v>10198</v>
      </c>
      <c r="Q3363" t="s">
        <v>3224</v>
      </c>
      <c r="W3363"/>
      <c r="X3363"/>
      <c r="Y3363"/>
      <c r="Z3363"/>
    </row>
    <row r="3364" spans="1:26" x14ac:dyDescent="0.2">
      <c r="A3364" t="s">
        <v>7667</v>
      </c>
      <c r="B3364" t="s">
        <v>3774</v>
      </c>
      <c r="C3364">
        <v>71</v>
      </c>
      <c r="D3364" t="str">
        <f t="shared" si="173"/>
        <v>071119US49011</v>
      </c>
      <c r="E3364" t="s">
        <v>3746</v>
      </c>
      <c r="F3364" t="s">
        <v>3784</v>
      </c>
      <c r="G3364" t="s">
        <v>3202</v>
      </c>
      <c r="H3364">
        <v>26176</v>
      </c>
      <c r="I3364">
        <v>26191</v>
      </c>
      <c r="J3364">
        <v>26238</v>
      </c>
      <c r="K3364">
        <v>26512</v>
      </c>
      <c r="L3364">
        <v>26605</v>
      </c>
      <c r="M3364">
        <v>26599</v>
      </c>
      <c r="N3364">
        <v>26622</v>
      </c>
      <c r="O3364">
        <v>26541</v>
      </c>
      <c r="P3364" s="2">
        <v>26525</v>
      </c>
      <c r="Q3364" t="s">
        <v>3224</v>
      </c>
      <c r="W3364"/>
    </row>
    <row r="3365" spans="1:26" x14ac:dyDescent="0.2">
      <c r="A3365" t="s">
        <v>7668</v>
      </c>
      <c r="B3365" t="s">
        <v>3775</v>
      </c>
      <c r="C3365">
        <v>71</v>
      </c>
      <c r="D3365" t="str">
        <f t="shared" si="173"/>
        <v>071119US49121</v>
      </c>
      <c r="E3365" t="s">
        <v>3747</v>
      </c>
      <c r="F3365" t="s">
        <v>3784</v>
      </c>
      <c r="G3365" t="s">
        <v>3202</v>
      </c>
      <c r="H3365">
        <v>67292</v>
      </c>
      <c r="I3365">
        <v>67290</v>
      </c>
      <c r="J3365">
        <v>67376</v>
      </c>
      <c r="K3365">
        <v>67758</v>
      </c>
      <c r="L3365">
        <v>67871</v>
      </c>
      <c r="M3365">
        <v>68224</v>
      </c>
      <c r="N3365">
        <v>68302</v>
      </c>
      <c r="O3365">
        <v>68388</v>
      </c>
      <c r="P3365" s="2">
        <v>68344</v>
      </c>
      <c r="Q3365" t="s">
        <v>3224</v>
      </c>
      <c r="W3365"/>
    </row>
    <row r="3366" spans="1:26" x14ac:dyDescent="0.2">
      <c r="A3366" t="s">
        <v>7669</v>
      </c>
      <c r="B3366" t="s">
        <v>3776</v>
      </c>
      <c r="C3366">
        <v>71</v>
      </c>
      <c r="D3366" t="str">
        <f t="shared" si="173"/>
        <v>071119US50617</v>
      </c>
      <c r="E3366" t="s">
        <v>3748</v>
      </c>
      <c r="F3366" t="s">
        <v>3784</v>
      </c>
      <c r="G3366" t="s">
        <v>3202</v>
      </c>
      <c r="H3366">
        <v>77062</v>
      </c>
      <c r="I3366">
        <v>77061</v>
      </c>
      <c r="J3366">
        <v>77184</v>
      </c>
      <c r="K3366">
        <v>77697</v>
      </c>
      <c r="L3366">
        <v>78358</v>
      </c>
      <c r="M3366">
        <v>79383</v>
      </c>
      <c r="N3366">
        <v>79469</v>
      </c>
      <c r="O3366">
        <v>79570</v>
      </c>
      <c r="P3366" s="2">
        <v>79557</v>
      </c>
      <c r="Q3366" t="s">
        <v>3225</v>
      </c>
      <c r="R3366" t="s">
        <v>3225</v>
      </c>
      <c r="S3366" s="2">
        <f>SUMIF(Q:Q,R3366,P:P)</f>
        <v>6456151</v>
      </c>
      <c r="T3366" s="2">
        <f>S3366-$S$4</f>
        <v>-6399.2599999997765</v>
      </c>
      <c r="W3366"/>
    </row>
    <row r="3367" spans="1:26" x14ac:dyDescent="0.2">
      <c r="A3367" t="s">
        <v>7670</v>
      </c>
      <c r="B3367" t="s">
        <v>3777</v>
      </c>
      <c r="C3367">
        <v>71</v>
      </c>
      <c r="D3367" t="str">
        <f t="shared" si="173"/>
        <v>071119US55541</v>
      </c>
      <c r="E3367" t="s">
        <v>3743</v>
      </c>
      <c r="F3367" t="s">
        <v>3784</v>
      </c>
      <c r="G3367" t="s">
        <v>3202</v>
      </c>
      <c r="H3367">
        <v>7208</v>
      </c>
      <c r="I3367">
        <v>7177</v>
      </c>
      <c r="J3367">
        <v>7180</v>
      </c>
      <c r="K3367">
        <v>7248</v>
      </c>
      <c r="L3367">
        <v>7250</v>
      </c>
      <c r="M3367">
        <v>7261</v>
      </c>
      <c r="N3367">
        <v>7299</v>
      </c>
      <c r="O3367">
        <v>7338</v>
      </c>
      <c r="P3367" s="2">
        <v>7349</v>
      </c>
      <c r="Q3367" t="s">
        <v>3225</v>
      </c>
      <c r="R3367" t="s">
        <v>3224</v>
      </c>
      <c r="S3367" s="2">
        <f>SUMIF(Q:Q,R3367,P:P)</f>
        <v>6466813</v>
      </c>
      <c r="T3367" s="2">
        <f>S3367-$S$4</f>
        <v>4262.7400000002235</v>
      </c>
      <c r="W3367"/>
    </row>
    <row r="3368" spans="1:26" x14ac:dyDescent="0.2">
      <c r="A3368" t="s">
        <v>7670</v>
      </c>
      <c r="B3368" t="s">
        <v>3777</v>
      </c>
      <c r="C3368">
        <v>71</v>
      </c>
      <c r="D3368" t="str">
        <f t="shared" si="173"/>
        <v>071119US55541</v>
      </c>
      <c r="E3368" t="s">
        <v>3749</v>
      </c>
      <c r="F3368" t="s">
        <v>3784</v>
      </c>
      <c r="G3368" t="s">
        <v>3202</v>
      </c>
      <c r="H3368">
        <v>25060</v>
      </c>
      <c r="I3368">
        <v>25069</v>
      </c>
      <c r="J3368">
        <v>25068</v>
      </c>
      <c r="K3368">
        <v>25239</v>
      </c>
      <c r="L3368">
        <v>25188</v>
      </c>
      <c r="M3368">
        <v>25261</v>
      </c>
      <c r="N3368">
        <v>25328</v>
      </c>
      <c r="O3368">
        <v>25369</v>
      </c>
      <c r="P3368" s="2">
        <v>25360</v>
      </c>
      <c r="Q3368" t="s">
        <v>3225</v>
      </c>
      <c r="R3368" t="s">
        <v>3626</v>
      </c>
      <c r="S3368" s="2">
        <f>SUMIF(Q:Q,R3368,P:P)</f>
        <v>6460585</v>
      </c>
      <c r="T3368" s="2">
        <f>S3368-$S$4</f>
        <v>-1965.2599999997765</v>
      </c>
      <c r="W3368"/>
    </row>
    <row r="3369" spans="1:26" x14ac:dyDescent="0.2">
      <c r="A3369" t="s">
        <v>7670</v>
      </c>
      <c r="B3369" t="s">
        <v>3777</v>
      </c>
      <c r="C3369">
        <v>71</v>
      </c>
      <c r="D3369" t="str">
        <f t="shared" si="173"/>
        <v>071119US55541</v>
      </c>
      <c r="E3369" t="s">
        <v>3750</v>
      </c>
      <c r="F3369" t="s">
        <v>3784</v>
      </c>
      <c r="G3369" t="s">
        <v>3202</v>
      </c>
      <c r="H3369">
        <v>5406</v>
      </c>
      <c r="I3369">
        <v>5428</v>
      </c>
      <c r="J3369">
        <v>5437</v>
      </c>
      <c r="K3369">
        <v>5475</v>
      </c>
      <c r="L3369">
        <v>5497</v>
      </c>
      <c r="M3369">
        <v>5529</v>
      </c>
      <c r="N3369">
        <v>5541</v>
      </c>
      <c r="O3369">
        <v>5581</v>
      </c>
      <c r="P3369" s="2">
        <v>5594</v>
      </c>
      <c r="Q3369" t="s">
        <v>3225</v>
      </c>
      <c r="W3369"/>
    </row>
    <row r="3370" spans="1:26" x14ac:dyDescent="0.2">
      <c r="A3370" t="s">
        <v>7671</v>
      </c>
      <c r="B3370" t="s">
        <v>3778</v>
      </c>
      <c r="C3370">
        <v>71</v>
      </c>
      <c r="D3370" t="str">
        <f t="shared" si="173"/>
        <v>071119US57012</v>
      </c>
      <c r="E3370" t="s">
        <v>3751</v>
      </c>
      <c r="F3370" t="s">
        <v>3784</v>
      </c>
      <c r="G3370" t="s">
        <v>3202</v>
      </c>
      <c r="H3370">
        <v>6910</v>
      </c>
      <c r="I3370">
        <v>6910</v>
      </c>
      <c r="J3370">
        <v>6917</v>
      </c>
      <c r="K3370">
        <v>6955</v>
      </c>
      <c r="L3370">
        <v>6964</v>
      </c>
      <c r="M3370">
        <v>7001</v>
      </c>
      <c r="N3370">
        <v>7011</v>
      </c>
      <c r="O3370">
        <v>7022</v>
      </c>
      <c r="P3370" s="2">
        <v>7020</v>
      </c>
      <c r="Q3370" t="s">
        <v>3224</v>
      </c>
      <c r="W3370"/>
    </row>
    <row r="3371" spans="1:26" x14ac:dyDescent="0.2">
      <c r="A3371" t="s">
        <v>7671</v>
      </c>
      <c r="B3371" t="s">
        <v>3778</v>
      </c>
      <c r="C3371">
        <v>71</v>
      </c>
      <c r="D3371" t="str">
        <f t="shared" si="173"/>
        <v>071119US57012</v>
      </c>
      <c r="E3371" t="s">
        <v>3752</v>
      </c>
      <c r="F3371" t="s">
        <v>3784</v>
      </c>
      <c r="G3371" t="s">
        <v>3202</v>
      </c>
      <c r="H3371">
        <v>5486</v>
      </c>
      <c r="I3371">
        <v>5486</v>
      </c>
      <c r="J3371">
        <v>5493</v>
      </c>
      <c r="K3371">
        <v>5529</v>
      </c>
      <c r="L3371">
        <v>5535</v>
      </c>
      <c r="M3371">
        <v>5565</v>
      </c>
      <c r="N3371">
        <v>5571</v>
      </c>
      <c r="O3371">
        <v>5573</v>
      </c>
      <c r="P3371" s="2">
        <v>5565</v>
      </c>
      <c r="Q3371" t="s">
        <v>3225</v>
      </c>
      <c r="W3371"/>
    </row>
    <row r="3372" spans="1:26" x14ac:dyDescent="0.2">
      <c r="A3372" t="s">
        <v>7672</v>
      </c>
      <c r="B3372" t="s">
        <v>3779</v>
      </c>
      <c r="C3372">
        <v>71</v>
      </c>
      <c r="D3372" t="str">
        <f t="shared" si="173"/>
        <v>071119US64309</v>
      </c>
      <c r="E3372" t="s">
        <v>3753</v>
      </c>
      <c r="F3372" t="s">
        <v>3784</v>
      </c>
      <c r="G3372" t="s">
        <v>3202</v>
      </c>
      <c r="H3372">
        <v>15720</v>
      </c>
      <c r="I3372">
        <v>15720</v>
      </c>
      <c r="J3372">
        <v>15739</v>
      </c>
      <c r="K3372">
        <v>15830</v>
      </c>
      <c r="L3372">
        <v>15856</v>
      </c>
      <c r="M3372">
        <v>15947</v>
      </c>
      <c r="N3372">
        <v>15970</v>
      </c>
      <c r="O3372">
        <v>15990</v>
      </c>
      <c r="P3372" s="2">
        <v>15980</v>
      </c>
      <c r="Q3372" t="s">
        <v>3225</v>
      </c>
      <c r="W3372"/>
    </row>
    <row r="3373" spans="1:26" x14ac:dyDescent="0.2">
      <c r="A3373" t="s">
        <v>7673</v>
      </c>
      <c r="B3373" t="s">
        <v>3780</v>
      </c>
      <c r="C3373">
        <v>71</v>
      </c>
      <c r="D3373" t="str">
        <f t="shared" si="173"/>
        <v>071119US64320</v>
      </c>
      <c r="E3373" t="s">
        <v>3741</v>
      </c>
      <c r="F3373" t="s">
        <v>3784</v>
      </c>
      <c r="G3373" t="s">
        <v>3202</v>
      </c>
      <c r="H3373">
        <v>7614</v>
      </c>
      <c r="I3373">
        <v>7615</v>
      </c>
      <c r="J3373">
        <v>7624</v>
      </c>
      <c r="K3373">
        <v>7668</v>
      </c>
      <c r="L3373">
        <v>7683</v>
      </c>
      <c r="M3373">
        <v>7734</v>
      </c>
      <c r="N3373">
        <v>7747</v>
      </c>
      <c r="O3373">
        <v>7763</v>
      </c>
      <c r="P3373" s="2">
        <v>7782</v>
      </c>
      <c r="Q3373" t="s">
        <v>3225</v>
      </c>
      <c r="W3373"/>
    </row>
    <row r="3374" spans="1:26" x14ac:dyDescent="0.2">
      <c r="A3374" t="s">
        <v>7673</v>
      </c>
      <c r="B3374" t="s">
        <v>3780</v>
      </c>
      <c r="C3374">
        <v>71</v>
      </c>
      <c r="D3374" t="str">
        <f t="shared" si="173"/>
        <v>071119US64320</v>
      </c>
      <c r="E3374" t="s">
        <v>3754</v>
      </c>
      <c r="F3374" t="s">
        <v>3784</v>
      </c>
      <c r="G3374" t="s">
        <v>3202</v>
      </c>
      <c r="H3374">
        <v>28967</v>
      </c>
      <c r="I3374">
        <v>28946</v>
      </c>
      <c r="J3374">
        <v>28980</v>
      </c>
      <c r="K3374">
        <v>29157</v>
      </c>
      <c r="L3374">
        <v>29207</v>
      </c>
      <c r="M3374">
        <v>29380</v>
      </c>
      <c r="N3374">
        <v>29443</v>
      </c>
      <c r="O3374">
        <v>29503</v>
      </c>
      <c r="P3374" s="2">
        <v>29524</v>
      </c>
      <c r="Q3374" t="s">
        <v>3225</v>
      </c>
      <c r="W3374"/>
    </row>
    <row r="3375" spans="1:26" x14ac:dyDescent="0.2">
      <c r="A3375" t="s">
        <v>7673</v>
      </c>
      <c r="B3375" t="s">
        <v>3780</v>
      </c>
      <c r="C3375">
        <v>71</v>
      </c>
      <c r="D3375" t="str">
        <f t="shared" si="173"/>
        <v>071119US64320</v>
      </c>
      <c r="E3375" t="s">
        <v>3755</v>
      </c>
      <c r="F3375" t="s">
        <v>3784</v>
      </c>
      <c r="G3375" t="s">
        <v>3202</v>
      </c>
      <c r="H3375">
        <v>9347</v>
      </c>
      <c r="I3375">
        <v>9347</v>
      </c>
      <c r="J3375">
        <v>9378</v>
      </c>
      <c r="K3375">
        <v>9419</v>
      </c>
      <c r="L3375">
        <v>9443</v>
      </c>
      <c r="M3375">
        <v>9493</v>
      </c>
      <c r="N3375">
        <v>9519</v>
      </c>
      <c r="O3375">
        <v>9558</v>
      </c>
      <c r="P3375" s="2">
        <v>9575</v>
      </c>
      <c r="Q3375" t="s">
        <v>3225</v>
      </c>
      <c r="W3375"/>
    </row>
    <row r="3376" spans="1:26" x14ac:dyDescent="0.2">
      <c r="A3376" t="s">
        <v>7674</v>
      </c>
      <c r="B3376" t="s">
        <v>3781</v>
      </c>
      <c r="C3376">
        <v>71</v>
      </c>
      <c r="D3376" t="str">
        <f t="shared" si="173"/>
        <v>071119US65442</v>
      </c>
      <c r="E3376" t="s">
        <v>3756</v>
      </c>
      <c r="F3376" t="s">
        <v>3784</v>
      </c>
      <c r="G3376" t="s">
        <v>3202</v>
      </c>
      <c r="H3376">
        <v>17166</v>
      </c>
      <c r="I3376">
        <v>17166</v>
      </c>
      <c r="J3376">
        <v>17195</v>
      </c>
      <c r="K3376">
        <v>17342</v>
      </c>
      <c r="L3376">
        <v>17455</v>
      </c>
      <c r="M3376">
        <v>17596</v>
      </c>
      <c r="N3376">
        <v>17694</v>
      </c>
      <c r="O3376">
        <v>17819</v>
      </c>
      <c r="P3376" s="2">
        <v>17909</v>
      </c>
      <c r="Q3376" t="s">
        <v>3225</v>
      </c>
      <c r="W3376"/>
    </row>
    <row r="3377" spans="1:23" ht="15" customHeight="1" x14ac:dyDescent="0.2">
      <c r="A3377" t="s">
        <v>7675</v>
      </c>
      <c r="B3377" t="s">
        <v>3782</v>
      </c>
      <c r="C3377">
        <v>71</v>
      </c>
      <c r="D3377" t="str">
        <f t="shared" si="173"/>
        <v>071119US81677</v>
      </c>
      <c r="E3377" t="s">
        <v>3757</v>
      </c>
      <c r="F3377" t="s">
        <v>3784</v>
      </c>
      <c r="G3377" t="s">
        <v>3202</v>
      </c>
      <c r="H3377">
        <v>56853</v>
      </c>
      <c r="I3377">
        <v>56853</v>
      </c>
      <c r="J3377">
        <v>56942</v>
      </c>
      <c r="K3377">
        <v>57227</v>
      </c>
      <c r="L3377">
        <v>57338</v>
      </c>
      <c r="M3377">
        <v>57812</v>
      </c>
      <c r="N3377">
        <v>57920</v>
      </c>
      <c r="O3377">
        <v>58248</v>
      </c>
      <c r="P3377" s="2">
        <v>58241</v>
      </c>
      <c r="Q3377" t="s">
        <v>3225</v>
      </c>
      <c r="W3377"/>
    </row>
    <row r="3378" spans="1:23" x14ac:dyDescent="0.2">
      <c r="A3378" t="s">
        <v>7676</v>
      </c>
      <c r="B3378" t="s">
        <v>3783</v>
      </c>
      <c r="C3378">
        <v>71</v>
      </c>
      <c r="D3378" t="str">
        <f t="shared" si="173"/>
        <v>071119US84000</v>
      </c>
      <c r="E3378" t="s">
        <v>3758</v>
      </c>
      <c r="F3378" t="s">
        <v>3784</v>
      </c>
      <c r="G3378" t="s">
        <v>3202</v>
      </c>
      <c r="H3378">
        <v>195976</v>
      </c>
      <c r="I3378">
        <v>195979</v>
      </c>
      <c r="J3378">
        <v>196386</v>
      </c>
      <c r="K3378">
        <v>197720</v>
      </c>
      <c r="L3378">
        <v>198290</v>
      </c>
      <c r="M3378">
        <v>199266</v>
      </c>
      <c r="N3378">
        <v>199932</v>
      </c>
      <c r="O3378">
        <v>200367</v>
      </c>
      <c r="P3378" s="2">
        <v>200807</v>
      </c>
      <c r="Q3378" t="s">
        <v>3224</v>
      </c>
      <c r="W3378"/>
    </row>
    <row r="3379" spans="1:23" x14ac:dyDescent="0.2">
      <c r="A3379" t="s">
        <v>4171</v>
      </c>
      <c r="B3379">
        <v>243</v>
      </c>
      <c r="C3379">
        <v>71</v>
      </c>
      <c r="D3379" t="s">
        <v>4171</v>
      </c>
      <c r="E3379" t="s">
        <v>3785</v>
      </c>
      <c r="F3379" t="s">
        <v>4165</v>
      </c>
      <c r="G3379" t="s">
        <v>3183</v>
      </c>
      <c r="H3379">
        <v>36942</v>
      </c>
      <c r="I3379">
        <v>36967</v>
      </c>
      <c r="J3379">
        <v>37019</v>
      </c>
      <c r="K3379">
        <v>37167</v>
      </c>
      <c r="L3379">
        <v>37245</v>
      </c>
      <c r="M3379" s="10">
        <v>37332</v>
      </c>
      <c r="N3379">
        <v>37266</v>
      </c>
      <c r="O3379">
        <v>37139</v>
      </c>
      <c r="P3379" s="2">
        <v>36902</v>
      </c>
      <c r="Q3379" t="s">
        <v>3243</v>
      </c>
      <c r="R3379" s="2" t="s">
        <v>3243</v>
      </c>
      <c r="S3379" s="2">
        <f>SUMIF(Q:Q,R3379,P:P)</f>
        <v>6455757</v>
      </c>
      <c r="T3379" s="2">
        <f>S3379-$S$4</f>
        <v>-6793.2599999997765</v>
      </c>
      <c r="W3379"/>
    </row>
    <row r="3380" spans="1:23" x14ac:dyDescent="0.2">
      <c r="A3380" t="s">
        <v>4172</v>
      </c>
      <c r="B3380">
        <v>685</v>
      </c>
      <c r="C3380">
        <v>71</v>
      </c>
      <c r="D3380" t="s">
        <v>4172</v>
      </c>
      <c r="E3380" t="s">
        <v>3786</v>
      </c>
      <c r="F3380" t="s">
        <v>4166</v>
      </c>
      <c r="G3380" t="s">
        <v>3183</v>
      </c>
      <c r="H3380">
        <v>8433</v>
      </c>
      <c r="I3380">
        <v>8436</v>
      </c>
      <c r="J3380">
        <v>8447</v>
      </c>
      <c r="K3380">
        <v>8496</v>
      </c>
      <c r="L3380">
        <v>8515</v>
      </c>
      <c r="M3380" s="10">
        <v>8686</v>
      </c>
      <c r="N3380">
        <v>8699</v>
      </c>
      <c r="O3380">
        <v>8769</v>
      </c>
      <c r="P3380" s="2">
        <v>8911</v>
      </c>
      <c r="Q3380" t="s">
        <v>3271</v>
      </c>
      <c r="R3380" s="2" t="s">
        <v>3271</v>
      </c>
      <c r="S3380" s="2">
        <f>SUMIF(Q:Q,R3380,P:P)</f>
        <v>6468957</v>
      </c>
      <c r="T3380" s="2">
        <f>S3380-$S$4</f>
        <v>6406.7400000002235</v>
      </c>
      <c r="W3380"/>
    </row>
    <row r="3381" spans="1:23" x14ac:dyDescent="0.2">
      <c r="A3381" t="s">
        <v>4173</v>
      </c>
      <c r="B3381">
        <v>1010</v>
      </c>
      <c r="C3381">
        <v>71</v>
      </c>
      <c r="D3381" t="s">
        <v>4173</v>
      </c>
      <c r="E3381" t="s">
        <v>3787</v>
      </c>
      <c r="F3381" t="s">
        <v>4164</v>
      </c>
      <c r="G3381" t="s">
        <v>3183</v>
      </c>
      <c r="H3381">
        <v>19277</v>
      </c>
      <c r="I3381">
        <v>19271</v>
      </c>
      <c r="J3381">
        <v>19286</v>
      </c>
      <c r="K3381">
        <v>19338</v>
      </c>
      <c r="L3381">
        <v>19395</v>
      </c>
      <c r="M3381" s="10">
        <v>19421</v>
      </c>
      <c r="N3381">
        <v>19393</v>
      </c>
      <c r="O3381">
        <v>19290</v>
      </c>
      <c r="P3381" s="2">
        <v>19158</v>
      </c>
      <c r="Q3381" s="2" t="s">
        <v>3243</v>
      </c>
      <c r="W3381"/>
    </row>
    <row r="3382" spans="1:23" x14ac:dyDescent="0.2">
      <c r="A3382" t="s">
        <v>4174</v>
      </c>
      <c r="B3382">
        <v>2154</v>
      </c>
      <c r="C3382">
        <v>71</v>
      </c>
      <c r="D3382" t="s">
        <v>4174</v>
      </c>
      <c r="E3382" t="s">
        <v>3788</v>
      </c>
      <c r="F3382" t="s">
        <v>4164</v>
      </c>
      <c r="G3382" t="s">
        <v>3183</v>
      </c>
      <c r="H3382">
        <v>75101</v>
      </c>
      <c r="I3382">
        <v>75089</v>
      </c>
      <c r="J3382">
        <v>75162</v>
      </c>
      <c r="K3382">
        <v>75376</v>
      </c>
      <c r="L3382">
        <v>75725</v>
      </c>
      <c r="M3382" s="10">
        <v>75897</v>
      </c>
      <c r="N3382">
        <v>75903</v>
      </c>
      <c r="O3382">
        <v>75713</v>
      </c>
      <c r="P3382" s="2">
        <v>75525</v>
      </c>
      <c r="Q3382" s="2" t="s">
        <v>3243</v>
      </c>
      <c r="W3382"/>
    </row>
    <row r="3383" spans="1:23" x14ac:dyDescent="0.2">
      <c r="A3383" t="s">
        <v>4175</v>
      </c>
      <c r="B3383">
        <v>3012</v>
      </c>
      <c r="C3383">
        <v>71</v>
      </c>
      <c r="D3383" s="1" t="s">
        <v>4175</v>
      </c>
      <c r="E3383" t="s">
        <v>3789</v>
      </c>
      <c r="F3383" t="s">
        <v>4165</v>
      </c>
      <c r="G3383" t="s">
        <v>3183</v>
      </c>
      <c r="H3383">
        <v>197899</v>
      </c>
      <c r="I3383">
        <v>197947</v>
      </c>
      <c r="J3383">
        <v>198204</v>
      </c>
      <c r="K3383">
        <v>199291</v>
      </c>
      <c r="L3383">
        <v>199832</v>
      </c>
      <c r="M3383" s="10">
        <v>200074</v>
      </c>
      <c r="N3383">
        <v>200495</v>
      </c>
      <c r="O3383">
        <v>200577</v>
      </c>
      <c r="P3383" s="2">
        <v>201110</v>
      </c>
      <c r="Q3383" t="s">
        <v>3271</v>
      </c>
      <c r="W3383"/>
    </row>
    <row r="3384" spans="1:23" x14ac:dyDescent="0.2">
      <c r="A3384" t="s">
        <v>4176</v>
      </c>
      <c r="B3384" t="s">
        <v>4082</v>
      </c>
      <c r="C3384">
        <v>71</v>
      </c>
      <c r="D3384" s="1" t="s">
        <v>4176</v>
      </c>
      <c r="E3384" t="s">
        <v>3790</v>
      </c>
      <c r="F3384" t="s">
        <v>4165</v>
      </c>
      <c r="G3384" t="s">
        <v>3183</v>
      </c>
      <c r="H3384">
        <v>5875</v>
      </c>
      <c r="I3384">
        <v>5842</v>
      </c>
      <c r="J3384">
        <v>5850</v>
      </c>
      <c r="K3384">
        <v>5878</v>
      </c>
      <c r="L3384">
        <v>5895</v>
      </c>
      <c r="M3384" s="10">
        <v>5911</v>
      </c>
      <c r="N3384">
        <v>5904</v>
      </c>
      <c r="O3384">
        <v>5886</v>
      </c>
      <c r="P3384" s="2">
        <v>5851</v>
      </c>
      <c r="Q3384" t="s">
        <v>3243</v>
      </c>
      <c r="W3384"/>
    </row>
    <row r="3385" spans="1:23" x14ac:dyDescent="0.2">
      <c r="A3385" t="s">
        <v>4177</v>
      </c>
      <c r="B3385" t="s">
        <v>4083</v>
      </c>
      <c r="C3385">
        <v>71</v>
      </c>
      <c r="D3385" t="s">
        <v>4177</v>
      </c>
      <c r="E3385" t="s">
        <v>3791</v>
      </c>
      <c r="F3385" t="s">
        <v>4166</v>
      </c>
      <c r="G3385" t="s">
        <v>3183</v>
      </c>
      <c r="H3385">
        <v>10529</v>
      </c>
      <c r="I3385">
        <v>10527</v>
      </c>
      <c r="J3385">
        <v>10541</v>
      </c>
      <c r="K3385">
        <v>10602</v>
      </c>
      <c r="L3385">
        <v>10624</v>
      </c>
      <c r="M3385" s="10">
        <v>10642</v>
      </c>
      <c r="N3385">
        <v>10709</v>
      </c>
      <c r="O3385">
        <v>10732</v>
      </c>
      <c r="P3385" s="2">
        <v>10718</v>
      </c>
      <c r="Q3385" t="s">
        <v>3271</v>
      </c>
      <c r="W3385"/>
    </row>
    <row r="3386" spans="1:23" x14ac:dyDescent="0.2">
      <c r="A3386" t="s">
        <v>4178</v>
      </c>
      <c r="B3386" t="s">
        <v>4084</v>
      </c>
      <c r="C3386">
        <v>71</v>
      </c>
      <c r="D3386" t="s">
        <v>4178</v>
      </c>
      <c r="E3386" t="s">
        <v>3792</v>
      </c>
      <c r="F3386" t="s">
        <v>4164</v>
      </c>
      <c r="G3386" t="s">
        <v>3183</v>
      </c>
      <c r="H3386">
        <v>613</v>
      </c>
      <c r="I3386">
        <v>619</v>
      </c>
      <c r="J3386">
        <v>620</v>
      </c>
      <c r="K3386">
        <v>622</v>
      </c>
      <c r="L3386">
        <v>624</v>
      </c>
      <c r="M3386" s="10">
        <v>626</v>
      </c>
      <c r="N3386">
        <v>626</v>
      </c>
      <c r="O3386">
        <v>623</v>
      </c>
      <c r="P3386" s="2">
        <v>620</v>
      </c>
      <c r="Q3386" s="2" t="s">
        <v>3243</v>
      </c>
      <c r="W3386"/>
    </row>
    <row r="3387" spans="1:23" x14ac:dyDescent="0.2">
      <c r="A3387" t="s">
        <v>4179</v>
      </c>
      <c r="B3387" t="s">
        <v>4085</v>
      </c>
      <c r="C3387">
        <v>71</v>
      </c>
      <c r="D3387" t="s">
        <v>4179</v>
      </c>
      <c r="E3387" t="s">
        <v>3793</v>
      </c>
      <c r="F3387" t="s">
        <v>4166</v>
      </c>
      <c r="G3387" t="s">
        <v>3183</v>
      </c>
      <c r="H3387">
        <v>2487</v>
      </c>
      <c r="I3387">
        <v>2311</v>
      </c>
      <c r="J3387">
        <v>2314</v>
      </c>
      <c r="K3387">
        <v>2325</v>
      </c>
      <c r="L3387">
        <v>2331</v>
      </c>
      <c r="M3387" s="10">
        <v>2335</v>
      </c>
      <c r="N3387">
        <v>2347</v>
      </c>
      <c r="O3387">
        <v>2353</v>
      </c>
      <c r="P3387" s="2">
        <v>2351</v>
      </c>
      <c r="Q3387" t="s">
        <v>3271</v>
      </c>
      <c r="W3387"/>
    </row>
    <row r="3388" spans="1:23" x14ac:dyDescent="0.2">
      <c r="A3388" t="s">
        <v>4180</v>
      </c>
      <c r="B3388" t="s">
        <v>4086</v>
      </c>
      <c r="C3388">
        <v>71</v>
      </c>
      <c r="D3388" s="1" t="s">
        <v>4180</v>
      </c>
      <c r="E3388" t="s">
        <v>3794</v>
      </c>
      <c r="F3388" t="s">
        <v>4167</v>
      </c>
      <c r="G3388" t="s">
        <v>3183</v>
      </c>
      <c r="H3388">
        <v>539</v>
      </c>
      <c r="I3388">
        <v>524</v>
      </c>
      <c r="J3388">
        <v>526</v>
      </c>
      <c r="K3388">
        <v>531</v>
      </c>
      <c r="L3388">
        <v>536</v>
      </c>
      <c r="M3388" s="10">
        <v>540</v>
      </c>
      <c r="N3388">
        <v>545</v>
      </c>
      <c r="O3388">
        <v>548</v>
      </c>
      <c r="P3388" s="2">
        <v>553</v>
      </c>
      <c r="Q3388" t="s">
        <v>3271</v>
      </c>
      <c r="W3388"/>
    </row>
    <row r="3389" spans="1:23" x14ac:dyDescent="0.2">
      <c r="A3389" t="s">
        <v>4181</v>
      </c>
      <c r="B3389" t="s">
        <v>4087</v>
      </c>
      <c r="C3389">
        <v>71</v>
      </c>
      <c r="D3389" t="s">
        <v>4181</v>
      </c>
      <c r="E3389" t="s">
        <v>3795</v>
      </c>
      <c r="F3389" t="s">
        <v>4166</v>
      </c>
      <c r="G3389" t="s">
        <v>3183</v>
      </c>
      <c r="H3389">
        <v>725</v>
      </c>
      <c r="I3389">
        <v>712</v>
      </c>
      <c r="J3389">
        <v>713</v>
      </c>
      <c r="K3389">
        <v>717</v>
      </c>
      <c r="L3389">
        <v>719</v>
      </c>
      <c r="M3389" s="10">
        <v>720</v>
      </c>
      <c r="N3389">
        <v>723</v>
      </c>
      <c r="O3389">
        <v>724</v>
      </c>
      <c r="P3389" s="2">
        <v>722</v>
      </c>
      <c r="Q3389" t="s">
        <v>3271</v>
      </c>
      <c r="W3389"/>
    </row>
    <row r="3390" spans="1:23" x14ac:dyDescent="0.2">
      <c r="A3390" t="s">
        <v>4182</v>
      </c>
      <c r="B3390" t="s">
        <v>4088</v>
      </c>
      <c r="C3390">
        <v>71</v>
      </c>
      <c r="D3390" t="s">
        <v>4182</v>
      </c>
      <c r="E3390" t="s">
        <v>3796</v>
      </c>
      <c r="F3390" t="s">
        <v>4166</v>
      </c>
      <c r="G3390" t="s">
        <v>3183</v>
      </c>
      <c r="H3390">
        <v>8816</v>
      </c>
      <c r="I3390">
        <v>8816</v>
      </c>
      <c r="J3390">
        <v>8830</v>
      </c>
      <c r="K3390">
        <v>8894</v>
      </c>
      <c r="L3390">
        <v>8923</v>
      </c>
      <c r="M3390" s="10">
        <v>8950</v>
      </c>
      <c r="N3390">
        <v>9019</v>
      </c>
      <c r="O3390">
        <v>9049</v>
      </c>
      <c r="P3390" s="2">
        <v>9045</v>
      </c>
      <c r="Q3390" t="s">
        <v>3271</v>
      </c>
      <c r="W3390"/>
    </row>
    <row r="3391" spans="1:23" x14ac:dyDescent="0.2">
      <c r="A3391" t="s">
        <v>4183</v>
      </c>
      <c r="B3391" t="s">
        <v>4089</v>
      </c>
      <c r="C3391">
        <v>71</v>
      </c>
      <c r="D3391" t="s">
        <v>4183</v>
      </c>
      <c r="E3391" t="s">
        <v>3797</v>
      </c>
      <c r="F3391" t="s">
        <v>4164</v>
      </c>
      <c r="G3391" t="s">
        <v>3183</v>
      </c>
      <c r="H3391">
        <v>1937</v>
      </c>
      <c r="I3391">
        <v>1822</v>
      </c>
      <c r="J3391">
        <v>1822</v>
      </c>
      <c r="K3391">
        <v>1822</v>
      </c>
      <c r="L3391">
        <v>1822</v>
      </c>
      <c r="M3391" s="10">
        <v>1820</v>
      </c>
      <c r="N3391">
        <v>1812</v>
      </c>
      <c r="O3391">
        <v>1798</v>
      </c>
      <c r="P3391" s="2">
        <v>1786</v>
      </c>
      <c r="Q3391" s="2" t="s">
        <v>3243</v>
      </c>
      <c r="W3391"/>
    </row>
    <row r="3392" spans="1:23" x14ac:dyDescent="0.2">
      <c r="A3392" t="s">
        <v>4184</v>
      </c>
      <c r="B3392" t="s">
        <v>4090</v>
      </c>
      <c r="C3392">
        <v>71</v>
      </c>
      <c r="D3392" s="1" t="s">
        <v>4184</v>
      </c>
      <c r="E3392" t="s">
        <v>3798</v>
      </c>
      <c r="F3392" t="s">
        <v>4165</v>
      </c>
      <c r="G3392" t="s">
        <v>3183</v>
      </c>
      <c r="H3392">
        <v>9529</v>
      </c>
      <c r="I3392">
        <v>9520</v>
      </c>
      <c r="J3392">
        <v>9533</v>
      </c>
      <c r="K3392">
        <v>9581</v>
      </c>
      <c r="L3392">
        <v>9611</v>
      </c>
      <c r="M3392" s="10">
        <v>9640</v>
      </c>
      <c r="N3392">
        <v>9631</v>
      </c>
      <c r="O3392">
        <v>9603</v>
      </c>
      <c r="P3392" s="2">
        <v>9548</v>
      </c>
      <c r="Q3392" t="s">
        <v>3271</v>
      </c>
      <c r="W3392"/>
    </row>
    <row r="3393" spans="1:23" x14ac:dyDescent="0.2">
      <c r="A3393" t="s">
        <v>4185</v>
      </c>
      <c r="B3393" t="s">
        <v>4091</v>
      </c>
      <c r="C3393">
        <v>71</v>
      </c>
      <c r="D3393" t="s">
        <v>4185</v>
      </c>
      <c r="E3393" t="s">
        <v>3799</v>
      </c>
      <c r="F3393" t="s">
        <v>4164</v>
      </c>
      <c r="G3393" t="s">
        <v>3183</v>
      </c>
      <c r="H3393">
        <v>2037</v>
      </c>
      <c r="I3393">
        <v>2124</v>
      </c>
      <c r="J3393">
        <v>2126</v>
      </c>
      <c r="K3393">
        <v>2132</v>
      </c>
      <c r="L3393">
        <v>2136</v>
      </c>
      <c r="M3393" s="10">
        <v>2139</v>
      </c>
      <c r="N3393">
        <v>2136</v>
      </c>
      <c r="O3393">
        <v>2125</v>
      </c>
      <c r="P3393" s="2">
        <v>2111</v>
      </c>
      <c r="Q3393" s="2" t="s">
        <v>3243</v>
      </c>
      <c r="W3393"/>
    </row>
    <row r="3394" spans="1:23" x14ac:dyDescent="0.2">
      <c r="A3394" t="s">
        <v>4186</v>
      </c>
      <c r="B3394" t="s">
        <v>4092</v>
      </c>
      <c r="C3394">
        <v>71</v>
      </c>
      <c r="D3394" t="s">
        <v>4186</v>
      </c>
      <c r="E3394" t="s">
        <v>3800</v>
      </c>
      <c r="F3394" t="s">
        <v>4167</v>
      </c>
      <c r="G3394" t="s">
        <v>3183</v>
      </c>
      <c r="H3394">
        <v>3414</v>
      </c>
      <c r="I3394">
        <v>3450</v>
      </c>
      <c r="J3394">
        <v>3464</v>
      </c>
      <c r="K3394">
        <v>3491</v>
      </c>
      <c r="L3394">
        <v>3522</v>
      </c>
      <c r="M3394" s="10">
        <v>3546</v>
      </c>
      <c r="N3394">
        <v>3573</v>
      </c>
      <c r="O3394">
        <v>3592</v>
      </c>
      <c r="P3394" s="2">
        <v>3630</v>
      </c>
      <c r="Q3394" t="s">
        <v>3271</v>
      </c>
      <c r="W3394"/>
    </row>
    <row r="3395" spans="1:23" x14ac:dyDescent="0.2">
      <c r="A3395" t="s">
        <v>4187</v>
      </c>
      <c r="B3395" t="s">
        <v>4093</v>
      </c>
      <c r="C3395">
        <v>71</v>
      </c>
      <c r="D3395" t="s">
        <v>4187</v>
      </c>
      <c r="E3395" t="s">
        <v>3801</v>
      </c>
      <c r="F3395" t="s">
        <v>4166</v>
      </c>
      <c r="G3395" t="s">
        <v>3183</v>
      </c>
      <c r="H3395">
        <v>1303</v>
      </c>
      <c r="I3395">
        <v>1298</v>
      </c>
      <c r="J3395">
        <v>1300</v>
      </c>
      <c r="K3395">
        <v>1308</v>
      </c>
      <c r="L3395">
        <v>1311</v>
      </c>
      <c r="M3395" s="10">
        <v>1314</v>
      </c>
      <c r="N3395">
        <v>1325</v>
      </c>
      <c r="O3395">
        <v>1329</v>
      </c>
      <c r="P3395" s="2">
        <v>1329</v>
      </c>
      <c r="Q3395" t="s">
        <v>3271</v>
      </c>
      <c r="W3395"/>
    </row>
    <row r="3396" spans="1:23" x14ac:dyDescent="0.2">
      <c r="A3396" t="s">
        <v>4188</v>
      </c>
      <c r="B3396" t="s">
        <v>4094</v>
      </c>
      <c r="C3396">
        <v>71</v>
      </c>
      <c r="D3396" t="s">
        <v>4188</v>
      </c>
      <c r="E3396" t="s">
        <v>3802</v>
      </c>
      <c r="F3396" t="s">
        <v>4164</v>
      </c>
      <c r="G3396" t="s">
        <v>3183</v>
      </c>
      <c r="H3396">
        <v>79</v>
      </c>
      <c r="I3396">
        <v>79</v>
      </c>
      <c r="J3396">
        <v>79</v>
      </c>
      <c r="K3396">
        <v>79</v>
      </c>
      <c r="L3396">
        <v>80</v>
      </c>
      <c r="M3396" s="10">
        <v>80</v>
      </c>
      <c r="N3396">
        <v>80</v>
      </c>
      <c r="O3396">
        <v>80</v>
      </c>
      <c r="P3396" s="2">
        <v>79</v>
      </c>
      <c r="Q3396" s="2" t="s">
        <v>3243</v>
      </c>
      <c r="W3396"/>
    </row>
    <row r="3397" spans="1:23" x14ac:dyDescent="0.2">
      <c r="A3397" t="s">
        <v>4189</v>
      </c>
      <c r="B3397" t="s">
        <v>4095</v>
      </c>
      <c r="C3397">
        <v>71</v>
      </c>
      <c r="D3397" t="s">
        <v>4189</v>
      </c>
      <c r="E3397" t="s">
        <v>3803</v>
      </c>
      <c r="F3397" t="s">
        <v>4166</v>
      </c>
      <c r="G3397" t="s">
        <v>3183</v>
      </c>
      <c r="H3397">
        <v>3875</v>
      </c>
      <c r="I3397">
        <v>3914</v>
      </c>
      <c r="J3397">
        <v>3919</v>
      </c>
      <c r="K3397">
        <v>3946</v>
      </c>
      <c r="L3397">
        <v>3959</v>
      </c>
      <c r="M3397" s="10">
        <v>3970</v>
      </c>
      <c r="N3397">
        <v>4000</v>
      </c>
      <c r="O3397">
        <v>4013</v>
      </c>
      <c r="P3397" s="2">
        <v>4010</v>
      </c>
      <c r="Q3397" t="s">
        <v>3271</v>
      </c>
      <c r="W3397"/>
    </row>
    <row r="3398" spans="1:23" x14ac:dyDescent="0.2">
      <c r="A3398" t="s">
        <v>4190</v>
      </c>
      <c r="B3398" t="s">
        <v>4096</v>
      </c>
      <c r="C3398">
        <v>71</v>
      </c>
      <c r="D3398" t="s">
        <v>4190</v>
      </c>
      <c r="E3398" t="s">
        <v>3804</v>
      </c>
      <c r="F3398" t="s">
        <v>4168</v>
      </c>
      <c r="G3398" t="s">
        <v>3183</v>
      </c>
      <c r="H3398">
        <v>783</v>
      </c>
      <c r="I3398">
        <v>783</v>
      </c>
      <c r="J3398">
        <v>784</v>
      </c>
      <c r="K3398">
        <v>785</v>
      </c>
      <c r="L3398">
        <v>783</v>
      </c>
      <c r="M3398" s="10">
        <v>779</v>
      </c>
      <c r="N3398">
        <v>776</v>
      </c>
      <c r="O3398">
        <v>774</v>
      </c>
      <c r="P3398" s="2">
        <v>774</v>
      </c>
      <c r="Q3398" t="s">
        <v>3271</v>
      </c>
      <c r="W3398"/>
    </row>
    <row r="3399" spans="1:23" x14ac:dyDescent="0.2">
      <c r="A3399" t="s">
        <v>4191</v>
      </c>
      <c r="B3399" t="s">
        <v>4097</v>
      </c>
      <c r="C3399">
        <v>71</v>
      </c>
      <c r="D3399" t="s">
        <v>4191</v>
      </c>
      <c r="E3399" t="s">
        <v>3805</v>
      </c>
      <c r="F3399" t="s">
        <v>4168</v>
      </c>
      <c r="G3399" t="s">
        <v>3183</v>
      </c>
      <c r="H3399">
        <v>8637</v>
      </c>
      <c r="I3399">
        <v>8648</v>
      </c>
      <c r="J3399">
        <v>8661</v>
      </c>
      <c r="K3399">
        <v>8652</v>
      </c>
      <c r="L3399">
        <v>8645</v>
      </c>
      <c r="M3399" s="10">
        <v>8610</v>
      </c>
      <c r="N3399">
        <v>8584</v>
      </c>
      <c r="O3399">
        <v>8557</v>
      </c>
      <c r="P3399" s="2">
        <v>8556</v>
      </c>
      <c r="Q3399" t="s">
        <v>3271</v>
      </c>
      <c r="W3399"/>
    </row>
    <row r="3400" spans="1:23" x14ac:dyDescent="0.2">
      <c r="A3400" t="s">
        <v>4192</v>
      </c>
      <c r="B3400" t="s">
        <v>4098</v>
      </c>
      <c r="C3400">
        <v>71</v>
      </c>
      <c r="D3400" t="s">
        <v>4192</v>
      </c>
      <c r="E3400" t="s">
        <v>3806</v>
      </c>
      <c r="F3400" t="s">
        <v>4168</v>
      </c>
      <c r="G3400" t="s">
        <v>3183</v>
      </c>
      <c r="H3400">
        <v>1379</v>
      </c>
      <c r="I3400">
        <v>1379</v>
      </c>
      <c r="J3400">
        <v>1381</v>
      </c>
      <c r="K3400">
        <v>1380</v>
      </c>
      <c r="L3400">
        <v>1379</v>
      </c>
      <c r="M3400" s="10">
        <v>1374</v>
      </c>
      <c r="N3400">
        <v>1369</v>
      </c>
      <c r="O3400">
        <v>1364</v>
      </c>
      <c r="P3400" s="2">
        <v>1364</v>
      </c>
      <c r="Q3400" t="s">
        <v>3271</v>
      </c>
      <c r="W3400"/>
    </row>
    <row r="3401" spans="1:23" x14ac:dyDescent="0.2">
      <c r="A3401" t="s">
        <v>4193</v>
      </c>
      <c r="B3401" t="s">
        <v>4099</v>
      </c>
      <c r="C3401">
        <v>71</v>
      </c>
      <c r="D3401" s="1" t="s">
        <v>4193</v>
      </c>
      <c r="E3401" t="s">
        <v>3807</v>
      </c>
      <c r="F3401" t="s">
        <v>4165</v>
      </c>
      <c r="G3401" t="s">
        <v>3183</v>
      </c>
      <c r="H3401">
        <v>19298</v>
      </c>
      <c r="I3401">
        <v>18587</v>
      </c>
      <c r="J3401">
        <v>18611</v>
      </c>
      <c r="K3401">
        <v>18705</v>
      </c>
      <c r="L3401">
        <v>18763</v>
      </c>
      <c r="M3401" s="10">
        <v>18821</v>
      </c>
      <c r="N3401">
        <v>18804</v>
      </c>
      <c r="O3401">
        <v>18749</v>
      </c>
      <c r="P3401" s="2">
        <v>18643</v>
      </c>
      <c r="Q3401" t="s">
        <v>3243</v>
      </c>
      <c r="W3401"/>
    </row>
    <row r="3402" spans="1:23" x14ac:dyDescent="0.2">
      <c r="A3402" t="s">
        <v>4194</v>
      </c>
      <c r="B3402" t="s">
        <v>4100</v>
      </c>
      <c r="C3402">
        <v>71</v>
      </c>
      <c r="D3402" t="s">
        <v>4194</v>
      </c>
      <c r="E3402" t="s">
        <v>3808</v>
      </c>
      <c r="F3402" t="s">
        <v>4168</v>
      </c>
      <c r="G3402" t="s">
        <v>3183</v>
      </c>
      <c r="H3402">
        <v>1605</v>
      </c>
      <c r="I3402">
        <v>1600</v>
      </c>
      <c r="J3402">
        <v>1603</v>
      </c>
      <c r="K3402">
        <v>1604</v>
      </c>
      <c r="L3402">
        <v>1605</v>
      </c>
      <c r="M3402" s="10">
        <v>1602</v>
      </c>
      <c r="N3402">
        <v>1599</v>
      </c>
      <c r="O3402">
        <v>1596</v>
      </c>
      <c r="P3402" s="2">
        <v>1598</v>
      </c>
      <c r="Q3402" t="s">
        <v>3271</v>
      </c>
      <c r="W3402"/>
    </row>
    <row r="3403" spans="1:23" x14ac:dyDescent="0.2">
      <c r="A3403" t="s">
        <v>4195</v>
      </c>
      <c r="B3403" t="s">
        <v>4101</v>
      </c>
      <c r="C3403">
        <v>71</v>
      </c>
      <c r="D3403" t="s">
        <v>4195</v>
      </c>
      <c r="E3403" t="s">
        <v>3809</v>
      </c>
      <c r="F3403" t="s">
        <v>4166</v>
      </c>
      <c r="G3403" t="s">
        <v>3183</v>
      </c>
      <c r="H3403">
        <v>3449</v>
      </c>
      <c r="I3403">
        <v>3438</v>
      </c>
      <c r="J3403">
        <v>3442</v>
      </c>
      <c r="K3403">
        <v>3466</v>
      </c>
      <c r="L3403">
        <v>3475</v>
      </c>
      <c r="M3403" s="10">
        <v>3485</v>
      </c>
      <c r="N3403">
        <v>3510</v>
      </c>
      <c r="O3403">
        <v>3519</v>
      </c>
      <c r="P3403" s="2">
        <v>3517</v>
      </c>
      <c r="Q3403" t="s">
        <v>3271</v>
      </c>
      <c r="W3403"/>
    </row>
    <row r="3404" spans="1:23" x14ac:dyDescent="0.2">
      <c r="A3404" t="s">
        <v>4196</v>
      </c>
      <c r="B3404" t="s">
        <v>4102</v>
      </c>
      <c r="C3404">
        <v>71</v>
      </c>
      <c r="D3404" t="s">
        <v>4196</v>
      </c>
      <c r="E3404" t="s">
        <v>3810</v>
      </c>
      <c r="F3404" t="s">
        <v>4166</v>
      </c>
      <c r="G3404" t="s">
        <v>3183</v>
      </c>
      <c r="H3404">
        <v>3973</v>
      </c>
      <c r="I3404">
        <v>3963</v>
      </c>
      <c r="J3404">
        <v>3968</v>
      </c>
      <c r="K3404">
        <v>3995</v>
      </c>
      <c r="L3404">
        <v>4008</v>
      </c>
      <c r="M3404">
        <v>4018</v>
      </c>
      <c r="N3404">
        <v>4048</v>
      </c>
      <c r="O3404">
        <v>4060</v>
      </c>
      <c r="P3404" s="2">
        <v>4056</v>
      </c>
      <c r="Q3404" t="s">
        <v>3271</v>
      </c>
      <c r="W3404"/>
    </row>
    <row r="3405" spans="1:23" x14ac:dyDescent="0.2">
      <c r="A3405" t="s">
        <v>4197</v>
      </c>
      <c r="B3405" t="s">
        <v>4103</v>
      </c>
      <c r="C3405">
        <v>71</v>
      </c>
      <c r="D3405" t="s">
        <v>4197</v>
      </c>
      <c r="E3405" t="s">
        <v>3811</v>
      </c>
      <c r="F3405" t="s">
        <v>4164</v>
      </c>
      <c r="G3405" t="s">
        <v>3183</v>
      </c>
      <c r="H3405">
        <v>6199</v>
      </c>
      <c r="I3405">
        <v>6185</v>
      </c>
      <c r="J3405">
        <v>6186</v>
      </c>
      <c r="K3405">
        <v>6180</v>
      </c>
      <c r="L3405">
        <v>6167</v>
      </c>
      <c r="M3405">
        <v>6147</v>
      </c>
      <c r="N3405">
        <v>6110</v>
      </c>
      <c r="O3405">
        <v>6057</v>
      </c>
      <c r="P3405" s="2">
        <v>6009</v>
      </c>
      <c r="Q3405" s="2" t="s">
        <v>3243</v>
      </c>
      <c r="W3405"/>
    </row>
    <row r="3406" spans="1:23" x14ac:dyDescent="0.2">
      <c r="A3406" t="s">
        <v>4198</v>
      </c>
      <c r="B3406" t="s">
        <v>4104</v>
      </c>
      <c r="C3406">
        <v>71</v>
      </c>
      <c r="D3406" t="s">
        <v>4198</v>
      </c>
      <c r="E3406" t="s">
        <v>3812</v>
      </c>
      <c r="F3406" t="s">
        <v>4168</v>
      </c>
      <c r="G3406" t="s">
        <v>3183</v>
      </c>
      <c r="H3406">
        <v>477</v>
      </c>
      <c r="I3406">
        <v>481</v>
      </c>
      <c r="J3406">
        <v>482</v>
      </c>
      <c r="K3406">
        <v>482</v>
      </c>
      <c r="L3406">
        <v>483</v>
      </c>
      <c r="M3406">
        <v>482</v>
      </c>
      <c r="N3406">
        <v>481</v>
      </c>
      <c r="O3406">
        <v>480</v>
      </c>
      <c r="P3406" s="2">
        <v>480</v>
      </c>
      <c r="Q3406" t="s">
        <v>3271</v>
      </c>
      <c r="W3406"/>
    </row>
    <row r="3407" spans="1:23" x14ac:dyDescent="0.2">
      <c r="A3407" t="s">
        <v>4199</v>
      </c>
      <c r="B3407" t="s">
        <v>4105</v>
      </c>
      <c r="C3407">
        <v>71</v>
      </c>
      <c r="D3407" t="s">
        <v>4199</v>
      </c>
      <c r="E3407" t="s">
        <v>3813</v>
      </c>
      <c r="F3407" t="s">
        <v>4167</v>
      </c>
      <c r="G3407" t="s">
        <v>3183</v>
      </c>
      <c r="H3407">
        <v>1058</v>
      </c>
      <c r="I3407">
        <v>1069</v>
      </c>
      <c r="J3407">
        <v>1073</v>
      </c>
      <c r="K3407">
        <v>1081</v>
      </c>
      <c r="L3407">
        <v>1088</v>
      </c>
      <c r="M3407">
        <v>1096</v>
      </c>
      <c r="N3407">
        <v>1103</v>
      </c>
      <c r="O3407">
        <v>1109</v>
      </c>
      <c r="P3407" s="2">
        <v>1120</v>
      </c>
      <c r="Q3407" t="s">
        <v>3271</v>
      </c>
      <c r="W3407"/>
    </row>
    <row r="3408" spans="1:23" x14ac:dyDescent="0.2">
      <c r="A3408" t="s">
        <v>4200</v>
      </c>
      <c r="B3408" t="s">
        <v>4106</v>
      </c>
      <c r="C3408">
        <v>71</v>
      </c>
      <c r="D3408" t="s">
        <v>4200</v>
      </c>
      <c r="E3408" t="s">
        <v>3814</v>
      </c>
      <c r="F3408" t="s">
        <v>4168</v>
      </c>
      <c r="G3408" t="s">
        <v>3183</v>
      </c>
      <c r="H3408">
        <v>14293</v>
      </c>
      <c r="I3408">
        <v>14255</v>
      </c>
      <c r="J3408">
        <v>14280</v>
      </c>
      <c r="K3408">
        <v>14276</v>
      </c>
      <c r="L3408">
        <v>14277</v>
      </c>
      <c r="M3408">
        <v>14234</v>
      </c>
      <c r="N3408">
        <v>14203</v>
      </c>
      <c r="O3408">
        <v>14165</v>
      </c>
      <c r="P3408" s="2">
        <v>14170</v>
      </c>
      <c r="Q3408" t="s">
        <v>3271</v>
      </c>
      <c r="W3408"/>
    </row>
    <row r="3409" spans="1:27" x14ac:dyDescent="0.2">
      <c r="A3409" t="s">
        <v>4201</v>
      </c>
      <c r="B3409" t="s">
        <v>4107</v>
      </c>
      <c r="C3409">
        <v>71</v>
      </c>
      <c r="D3409" t="s">
        <v>4201</v>
      </c>
      <c r="E3409" t="s">
        <v>3815</v>
      </c>
      <c r="F3409" t="s">
        <v>4165</v>
      </c>
      <c r="G3409" t="s">
        <v>3183</v>
      </c>
      <c r="H3409">
        <v>1881</v>
      </c>
      <c r="I3409">
        <v>1869</v>
      </c>
      <c r="J3409">
        <v>1871</v>
      </c>
      <c r="K3409">
        <v>1883</v>
      </c>
      <c r="L3409">
        <v>1888</v>
      </c>
      <c r="M3409">
        <v>1892</v>
      </c>
      <c r="N3409">
        <v>1907</v>
      </c>
      <c r="O3409">
        <v>1912</v>
      </c>
      <c r="P3409" s="2">
        <v>1911</v>
      </c>
      <c r="Q3409" t="s">
        <v>3271</v>
      </c>
      <c r="W3409"/>
    </row>
    <row r="3410" spans="1:27" x14ac:dyDescent="0.2">
      <c r="A3410" t="s">
        <v>4202</v>
      </c>
      <c r="B3410" t="s">
        <v>4108</v>
      </c>
      <c r="C3410">
        <v>71</v>
      </c>
      <c r="D3410" t="s">
        <v>4202</v>
      </c>
      <c r="E3410" t="s">
        <v>3816</v>
      </c>
      <c r="F3410" t="s">
        <v>4168</v>
      </c>
      <c r="G3410" t="s">
        <v>3183</v>
      </c>
      <c r="H3410">
        <v>3972</v>
      </c>
      <c r="I3410">
        <v>3968</v>
      </c>
      <c r="J3410">
        <v>3975</v>
      </c>
      <c r="K3410">
        <v>3974</v>
      </c>
      <c r="L3410">
        <v>3975</v>
      </c>
      <c r="M3410">
        <v>3964</v>
      </c>
      <c r="N3410">
        <v>3955</v>
      </c>
      <c r="O3410">
        <v>3947</v>
      </c>
      <c r="P3410" s="2">
        <v>3949</v>
      </c>
      <c r="Q3410" t="s">
        <v>3271</v>
      </c>
      <c r="W3410"/>
    </row>
    <row r="3411" spans="1:27" x14ac:dyDescent="0.2">
      <c r="A3411" t="s">
        <v>4203</v>
      </c>
      <c r="B3411" t="s">
        <v>4109</v>
      </c>
      <c r="C3411">
        <v>71</v>
      </c>
      <c r="D3411" t="s">
        <v>4203</v>
      </c>
      <c r="E3411" t="s">
        <v>3817</v>
      </c>
      <c r="F3411" t="s">
        <v>4166</v>
      </c>
      <c r="G3411" t="s">
        <v>3183</v>
      </c>
      <c r="H3411">
        <v>1960</v>
      </c>
      <c r="I3411">
        <v>1955</v>
      </c>
      <c r="J3411">
        <v>1957</v>
      </c>
      <c r="K3411">
        <v>1969</v>
      </c>
      <c r="L3411">
        <v>1974</v>
      </c>
      <c r="M3411">
        <v>1978</v>
      </c>
      <c r="N3411">
        <v>1993</v>
      </c>
      <c r="O3411">
        <v>1997</v>
      </c>
      <c r="P3411" s="2">
        <v>1996</v>
      </c>
      <c r="Q3411" t="s">
        <v>3271</v>
      </c>
      <c r="R3411" s="2" t="s">
        <v>3243</v>
      </c>
      <c r="S3411" s="2">
        <f>SUMIF(Q:Q,R3411,P:P)</f>
        <v>6455757</v>
      </c>
      <c r="T3411" s="2">
        <f>S3411-$S$4</f>
        <v>-6793.2599999997765</v>
      </c>
      <c r="W3411"/>
    </row>
    <row r="3412" spans="1:27" x14ac:dyDescent="0.2">
      <c r="A3412" t="s">
        <v>4204</v>
      </c>
      <c r="B3412" t="s">
        <v>4110</v>
      </c>
      <c r="C3412">
        <v>71</v>
      </c>
      <c r="D3412" t="s">
        <v>4204</v>
      </c>
      <c r="E3412" t="s">
        <v>3818</v>
      </c>
      <c r="F3412" t="s">
        <v>4164</v>
      </c>
      <c r="G3412" t="s">
        <v>3183</v>
      </c>
      <c r="H3412">
        <v>2090</v>
      </c>
      <c r="I3412">
        <v>2083</v>
      </c>
      <c r="J3412">
        <v>2085</v>
      </c>
      <c r="K3412">
        <v>2093</v>
      </c>
      <c r="L3412">
        <v>2101</v>
      </c>
      <c r="M3412">
        <v>2106</v>
      </c>
      <c r="N3412">
        <v>2103</v>
      </c>
      <c r="O3412">
        <v>2091</v>
      </c>
      <c r="P3412" s="2">
        <v>2080</v>
      </c>
      <c r="Q3412" s="2" t="s">
        <v>3243</v>
      </c>
      <c r="R3412" s="2" t="s">
        <v>3271</v>
      </c>
      <c r="S3412" s="2">
        <f>SUMIF(Q:Q,R3412,P:P)</f>
        <v>6468957</v>
      </c>
      <c r="T3412" s="2">
        <f>S3412-$S$4</f>
        <v>6406.7400000002235</v>
      </c>
      <c r="W3412"/>
    </row>
    <row r="3413" spans="1:27" x14ac:dyDescent="0.2">
      <c r="A3413" t="s">
        <v>4205</v>
      </c>
      <c r="B3413" t="s">
        <v>4111</v>
      </c>
      <c r="C3413">
        <v>71</v>
      </c>
      <c r="D3413" t="s">
        <v>4205</v>
      </c>
      <c r="E3413" t="s">
        <v>3819</v>
      </c>
      <c r="F3413" t="s">
        <v>4168</v>
      </c>
      <c r="G3413" t="s">
        <v>3183</v>
      </c>
      <c r="H3413">
        <v>3304</v>
      </c>
      <c r="I3413">
        <v>3282</v>
      </c>
      <c r="J3413">
        <v>3288</v>
      </c>
      <c r="K3413">
        <v>3287</v>
      </c>
      <c r="L3413">
        <v>3285</v>
      </c>
      <c r="M3413">
        <v>3275</v>
      </c>
      <c r="N3413">
        <v>3267</v>
      </c>
      <c r="O3413">
        <v>3258</v>
      </c>
      <c r="P3413" s="2">
        <v>3257</v>
      </c>
      <c r="Q3413" t="s">
        <v>3271</v>
      </c>
      <c r="W3413"/>
    </row>
    <row r="3414" spans="1:27" x14ac:dyDescent="0.2">
      <c r="A3414" t="s">
        <v>4206</v>
      </c>
      <c r="B3414" t="s">
        <v>4112</v>
      </c>
      <c r="C3414">
        <v>71</v>
      </c>
      <c r="D3414" t="s">
        <v>4206</v>
      </c>
      <c r="E3414" t="s">
        <v>3820</v>
      </c>
      <c r="F3414" t="s">
        <v>4168</v>
      </c>
      <c r="G3414" t="s">
        <v>3183</v>
      </c>
      <c r="H3414">
        <v>1669</v>
      </c>
      <c r="I3414">
        <v>1671</v>
      </c>
      <c r="J3414">
        <v>1674</v>
      </c>
      <c r="K3414">
        <v>1672</v>
      </c>
      <c r="L3414">
        <v>1671</v>
      </c>
      <c r="M3414">
        <v>1665</v>
      </c>
      <c r="N3414">
        <v>1660</v>
      </c>
      <c r="O3414">
        <v>1656</v>
      </c>
      <c r="P3414" s="2">
        <v>1656</v>
      </c>
      <c r="Q3414" t="s">
        <v>3271</v>
      </c>
      <c r="W3414"/>
    </row>
    <row r="3415" spans="1:27" x14ac:dyDescent="0.2">
      <c r="A3415" t="s">
        <v>4207</v>
      </c>
      <c r="B3415" t="s">
        <v>4113</v>
      </c>
      <c r="C3415">
        <v>71</v>
      </c>
      <c r="D3415" t="s">
        <v>4207</v>
      </c>
      <c r="E3415" t="s">
        <v>3821</v>
      </c>
      <c r="F3415" t="s">
        <v>4168</v>
      </c>
      <c r="G3415" t="s">
        <v>3183</v>
      </c>
      <c r="H3415">
        <v>12754</v>
      </c>
      <c r="I3415">
        <v>12713</v>
      </c>
      <c r="J3415">
        <v>12733</v>
      </c>
      <c r="K3415">
        <v>12718</v>
      </c>
      <c r="L3415">
        <v>12707</v>
      </c>
      <c r="M3415">
        <v>12657</v>
      </c>
      <c r="N3415">
        <v>12618</v>
      </c>
      <c r="O3415">
        <v>12573</v>
      </c>
      <c r="P3415" s="2">
        <v>12565</v>
      </c>
      <c r="Q3415" t="s">
        <v>3271</v>
      </c>
      <c r="W3415"/>
    </row>
    <row r="3416" spans="1:27" x14ac:dyDescent="0.2">
      <c r="A3416" t="s">
        <v>4208</v>
      </c>
      <c r="B3416" t="s">
        <v>4114</v>
      </c>
      <c r="C3416">
        <v>71</v>
      </c>
      <c r="D3416" t="s">
        <v>4208</v>
      </c>
      <c r="E3416" t="s">
        <v>3822</v>
      </c>
      <c r="F3416" t="s">
        <v>4166</v>
      </c>
      <c r="G3416" t="s">
        <v>3183</v>
      </c>
      <c r="H3416">
        <v>780</v>
      </c>
      <c r="I3416">
        <v>782</v>
      </c>
      <c r="J3416">
        <v>783</v>
      </c>
      <c r="K3416">
        <v>788</v>
      </c>
      <c r="L3416">
        <v>790</v>
      </c>
      <c r="M3416">
        <v>790</v>
      </c>
      <c r="N3416">
        <v>797</v>
      </c>
      <c r="O3416">
        <v>797</v>
      </c>
      <c r="P3416" s="2">
        <v>796</v>
      </c>
      <c r="Q3416" t="s">
        <v>3271</v>
      </c>
      <c r="W3416"/>
      <c r="AA3416" s="2">
        <f>M3855-$S$4</f>
        <v>-6462550.2599999998</v>
      </c>
    </row>
    <row r="3417" spans="1:27" x14ac:dyDescent="0.2">
      <c r="A3417" t="s">
        <v>4209</v>
      </c>
      <c r="B3417" t="s">
        <v>4115</v>
      </c>
      <c r="C3417">
        <v>71</v>
      </c>
      <c r="D3417" t="s">
        <v>4209</v>
      </c>
      <c r="E3417" t="s">
        <v>3823</v>
      </c>
      <c r="F3417" t="s">
        <v>4167</v>
      </c>
      <c r="G3417" t="s">
        <v>3183</v>
      </c>
      <c r="H3417">
        <v>2051</v>
      </c>
      <c r="I3417">
        <v>2047</v>
      </c>
      <c r="J3417">
        <v>2055</v>
      </c>
      <c r="K3417">
        <v>2072</v>
      </c>
      <c r="L3417">
        <v>2091</v>
      </c>
      <c r="M3417">
        <v>2107</v>
      </c>
      <c r="N3417">
        <v>2125</v>
      </c>
      <c r="O3417">
        <v>2137</v>
      </c>
      <c r="P3417" s="2">
        <v>2159</v>
      </c>
      <c r="Q3417" t="s">
        <v>3271</v>
      </c>
      <c r="W3417"/>
      <c r="AA3417" s="2">
        <f>M3856-$S$4</f>
        <v>-6462550.2599999998</v>
      </c>
    </row>
    <row r="3418" spans="1:27" x14ac:dyDescent="0.2">
      <c r="A3418" t="s">
        <v>4210</v>
      </c>
      <c r="B3418" t="s">
        <v>4116</v>
      </c>
      <c r="C3418">
        <v>71</v>
      </c>
      <c r="D3418" t="s">
        <v>4210</v>
      </c>
      <c r="E3418" t="s">
        <v>3824</v>
      </c>
      <c r="F3418" t="s">
        <v>4164</v>
      </c>
      <c r="G3418" t="s">
        <v>3183</v>
      </c>
      <c r="H3418">
        <v>4926</v>
      </c>
      <c r="I3418">
        <v>4870</v>
      </c>
      <c r="J3418">
        <v>4876</v>
      </c>
      <c r="K3418">
        <v>4891</v>
      </c>
      <c r="L3418">
        <v>4906</v>
      </c>
      <c r="M3418">
        <v>4915</v>
      </c>
      <c r="N3418">
        <v>4909</v>
      </c>
      <c r="O3418">
        <v>4882</v>
      </c>
      <c r="P3418" s="2">
        <v>4855</v>
      </c>
      <c r="Q3418" s="2" t="s">
        <v>3243</v>
      </c>
      <c r="W3418"/>
    </row>
    <row r="3419" spans="1:27" x14ac:dyDescent="0.2">
      <c r="A3419" t="s">
        <v>4211</v>
      </c>
      <c r="B3419" t="s">
        <v>4117</v>
      </c>
      <c r="C3419">
        <v>71</v>
      </c>
      <c r="D3419" t="s">
        <v>4211</v>
      </c>
      <c r="E3419" t="s">
        <v>3825</v>
      </c>
      <c r="F3419" t="s">
        <v>4164</v>
      </c>
      <c r="G3419" t="s">
        <v>3183</v>
      </c>
      <c r="H3419">
        <v>9498</v>
      </c>
      <c r="I3419">
        <v>9496</v>
      </c>
      <c r="J3419">
        <v>9504</v>
      </c>
      <c r="K3419">
        <v>9524</v>
      </c>
      <c r="L3419">
        <v>9546</v>
      </c>
      <c r="M3419">
        <v>9554</v>
      </c>
      <c r="N3419">
        <v>9533</v>
      </c>
      <c r="O3419">
        <v>9474</v>
      </c>
      <c r="P3419" s="2">
        <v>9411</v>
      </c>
      <c r="Q3419" s="2" t="s">
        <v>3243</v>
      </c>
      <c r="W3419"/>
    </row>
    <row r="3420" spans="1:27" x14ac:dyDescent="0.2">
      <c r="A3420" t="s">
        <v>4212</v>
      </c>
      <c r="B3420" t="s">
        <v>4118</v>
      </c>
      <c r="C3420">
        <v>71</v>
      </c>
      <c r="D3420" t="s">
        <v>4212</v>
      </c>
      <c r="E3420" t="s">
        <v>3826</v>
      </c>
      <c r="F3420" t="s">
        <v>4167</v>
      </c>
      <c r="G3420" t="s">
        <v>3183</v>
      </c>
      <c r="H3420">
        <v>508</v>
      </c>
      <c r="I3420">
        <v>505</v>
      </c>
      <c r="J3420">
        <v>507</v>
      </c>
      <c r="K3420">
        <v>512</v>
      </c>
      <c r="L3420">
        <v>517</v>
      </c>
      <c r="M3420">
        <v>520</v>
      </c>
      <c r="N3420">
        <v>525</v>
      </c>
      <c r="O3420">
        <v>528</v>
      </c>
      <c r="P3420" s="2">
        <v>533</v>
      </c>
      <c r="Q3420" t="s">
        <v>3271</v>
      </c>
      <c r="W3420"/>
    </row>
    <row r="3421" spans="1:27" x14ac:dyDescent="0.2">
      <c r="A3421" t="s">
        <v>4213</v>
      </c>
      <c r="B3421" t="s">
        <v>4119</v>
      </c>
      <c r="C3421">
        <v>71</v>
      </c>
      <c r="D3421" s="1" t="s">
        <v>4213</v>
      </c>
      <c r="E3421" t="s">
        <v>3827</v>
      </c>
      <c r="F3421" t="s">
        <v>4165</v>
      </c>
      <c r="G3421" t="s">
        <v>3183</v>
      </c>
      <c r="H3421">
        <v>13844</v>
      </c>
      <c r="I3421">
        <v>13387</v>
      </c>
      <c r="J3421">
        <v>13406</v>
      </c>
      <c r="K3421">
        <v>14294</v>
      </c>
      <c r="L3421">
        <v>14359</v>
      </c>
      <c r="M3421">
        <v>14102</v>
      </c>
      <c r="N3421">
        <v>14090</v>
      </c>
      <c r="O3421">
        <v>14051</v>
      </c>
      <c r="P3421" s="2">
        <v>13976</v>
      </c>
      <c r="Q3421" t="s">
        <v>3271</v>
      </c>
      <c r="W3421"/>
    </row>
    <row r="3422" spans="1:27" x14ac:dyDescent="0.2">
      <c r="A3422" t="s">
        <v>4214</v>
      </c>
      <c r="B3422" t="s">
        <v>4120</v>
      </c>
      <c r="C3422">
        <v>71</v>
      </c>
      <c r="D3422" t="s">
        <v>4214</v>
      </c>
      <c r="E3422" t="s">
        <v>3828</v>
      </c>
      <c r="F3422" t="s">
        <v>4167</v>
      </c>
      <c r="G3422" t="s">
        <v>3183</v>
      </c>
      <c r="H3422">
        <v>2057</v>
      </c>
      <c r="I3422">
        <v>2088</v>
      </c>
      <c r="J3422">
        <v>2096</v>
      </c>
      <c r="K3422">
        <v>2113</v>
      </c>
      <c r="L3422">
        <v>2133</v>
      </c>
      <c r="M3422">
        <v>2149</v>
      </c>
      <c r="N3422">
        <v>2167</v>
      </c>
      <c r="O3422">
        <v>2179</v>
      </c>
      <c r="P3422" s="2">
        <v>2201</v>
      </c>
      <c r="Q3422" t="s">
        <v>3271</v>
      </c>
      <c r="W3422"/>
    </row>
    <row r="3423" spans="1:27" x14ac:dyDescent="0.2">
      <c r="A3423" t="s">
        <v>4215</v>
      </c>
      <c r="B3423" t="s">
        <v>4121</v>
      </c>
      <c r="C3423">
        <v>71</v>
      </c>
      <c r="D3423" t="s">
        <v>4215</v>
      </c>
      <c r="E3423" t="s">
        <v>3829</v>
      </c>
      <c r="F3423" t="s">
        <v>4168</v>
      </c>
      <c r="G3423" t="s">
        <v>3183</v>
      </c>
      <c r="H3423">
        <v>10954</v>
      </c>
      <c r="I3423">
        <v>10946</v>
      </c>
      <c r="J3423">
        <v>10966</v>
      </c>
      <c r="K3423">
        <v>10964</v>
      </c>
      <c r="L3423">
        <v>10966</v>
      </c>
      <c r="M3423">
        <v>10935</v>
      </c>
      <c r="N3423">
        <v>10912</v>
      </c>
      <c r="O3423">
        <v>10885</v>
      </c>
      <c r="P3423" s="2">
        <v>10890</v>
      </c>
      <c r="Q3423" t="s">
        <v>3271</v>
      </c>
      <c r="W3423"/>
    </row>
    <row r="3424" spans="1:27" x14ac:dyDescent="0.2">
      <c r="A3424" t="s">
        <v>4216</v>
      </c>
      <c r="B3424" t="s">
        <v>4122</v>
      </c>
      <c r="C3424">
        <v>71</v>
      </c>
      <c r="D3424" t="s">
        <v>4216</v>
      </c>
      <c r="E3424" t="s">
        <v>3830</v>
      </c>
      <c r="F3424" t="s">
        <v>4164</v>
      </c>
      <c r="G3424" t="s">
        <v>3183</v>
      </c>
      <c r="H3424">
        <v>5088</v>
      </c>
      <c r="I3424">
        <v>4964</v>
      </c>
      <c r="J3424">
        <v>4967</v>
      </c>
      <c r="K3424">
        <v>4970</v>
      </c>
      <c r="L3424">
        <v>4968</v>
      </c>
      <c r="M3424">
        <v>4962</v>
      </c>
      <c r="N3424">
        <v>4939</v>
      </c>
      <c r="O3424">
        <v>4902</v>
      </c>
      <c r="P3424" s="2">
        <v>4865</v>
      </c>
      <c r="Q3424" s="2" t="s">
        <v>3243</v>
      </c>
      <c r="W3424"/>
    </row>
    <row r="3425" spans="1:23" x14ac:dyDescent="0.2">
      <c r="A3425" t="s">
        <v>4217</v>
      </c>
      <c r="B3425" t="s">
        <v>4123</v>
      </c>
      <c r="C3425">
        <v>71</v>
      </c>
      <c r="D3425" t="s">
        <v>4217</v>
      </c>
      <c r="E3425" t="s">
        <v>3831</v>
      </c>
      <c r="F3425" t="s">
        <v>4164</v>
      </c>
      <c r="G3425" t="s">
        <v>3183</v>
      </c>
      <c r="H3425">
        <v>26475</v>
      </c>
      <c r="I3425">
        <v>26458</v>
      </c>
      <c r="J3425">
        <v>26481</v>
      </c>
      <c r="K3425">
        <v>26555</v>
      </c>
      <c r="L3425">
        <v>26624</v>
      </c>
      <c r="M3425">
        <v>26665</v>
      </c>
      <c r="N3425">
        <v>26622</v>
      </c>
      <c r="O3425">
        <v>26475</v>
      </c>
      <c r="P3425" s="2">
        <v>26319</v>
      </c>
      <c r="Q3425" s="2" t="s">
        <v>3243</v>
      </c>
      <c r="W3425"/>
    </row>
    <row r="3426" spans="1:23" x14ac:dyDescent="0.2">
      <c r="A3426" t="s">
        <v>4218</v>
      </c>
      <c r="B3426" t="s">
        <v>4124</v>
      </c>
      <c r="C3426">
        <v>71</v>
      </c>
      <c r="D3426" t="s">
        <v>4218</v>
      </c>
      <c r="E3426" t="s">
        <v>3832</v>
      </c>
      <c r="F3426" t="s">
        <v>4168</v>
      </c>
      <c r="G3426" t="s">
        <v>3183</v>
      </c>
      <c r="H3426">
        <v>2159</v>
      </c>
      <c r="I3426">
        <v>2159</v>
      </c>
      <c r="J3426">
        <v>2163</v>
      </c>
      <c r="K3426">
        <v>2164</v>
      </c>
      <c r="L3426">
        <v>2163</v>
      </c>
      <c r="M3426">
        <v>2158</v>
      </c>
      <c r="N3426">
        <v>2155</v>
      </c>
      <c r="O3426">
        <v>2151</v>
      </c>
      <c r="P3426" s="2">
        <v>2151</v>
      </c>
      <c r="Q3426" t="s">
        <v>3271</v>
      </c>
      <c r="W3426"/>
    </row>
    <row r="3427" spans="1:23" x14ac:dyDescent="0.2">
      <c r="A3427" t="s">
        <v>4219</v>
      </c>
      <c r="B3427" t="s">
        <v>4125</v>
      </c>
      <c r="C3427">
        <v>71</v>
      </c>
      <c r="D3427" s="1" t="s">
        <v>4219</v>
      </c>
      <c r="E3427" t="s">
        <v>3833</v>
      </c>
      <c r="F3427" t="s">
        <v>4165</v>
      </c>
      <c r="G3427" t="s">
        <v>3183</v>
      </c>
      <c r="H3427">
        <v>22459</v>
      </c>
      <c r="I3427">
        <v>22033</v>
      </c>
      <c r="J3427">
        <v>22064</v>
      </c>
      <c r="K3427">
        <v>22175</v>
      </c>
      <c r="L3427">
        <v>22247</v>
      </c>
      <c r="M3427">
        <v>22316</v>
      </c>
      <c r="N3427">
        <v>22298</v>
      </c>
      <c r="O3427">
        <v>22237</v>
      </c>
      <c r="P3427" s="2">
        <v>22114</v>
      </c>
      <c r="Q3427" t="s">
        <v>3271</v>
      </c>
      <c r="W3427"/>
    </row>
    <row r="3428" spans="1:23" x14ac:dyDescent="0.2">
      <c r="A3428" t="s">
        <v>4220</v>
      </c>
      <c r="B3428" t="s">
        <v>4126</v>
      </c>
      <c r="C3428">
        <v>71</v>
      </c>
      <c r="D3428" t="s">
        <v>4220</v>
      </c>
      <c r="E3428" t="s">
        <v>3834</v>
      </c>
      <c r="F3428" t="s">
        <v>4168</v>
      </c>
      <c r="G3428" t="s">
        <v>3183</v>
      </c>
      <c r="H3428">
        <v>1765</v>
      </c>
      <c r="I3428">
        <v>1777</v>
      </c>
      <c r="J3428">
        <v>1780</v>
      </c>
      <c r="K3428">
        <v>1779</v>
      </c>
      <c r="L3428">
        <v>1778</v>
      </c>
      <c r="M3428">
        <v>1771</v>
      </c>
      <c r="N3428">
        <v>1766</v>
      </c>
      <c r="O3428">
        <v>1760</v>
      </c>
      <c r="P3428" s="2">
        <v>1760</v>
      </c>
      <c r="Q3428" t="s">
        <v>3271</v>
      </c>
      <c r="W3428"/>
    </row>
    <row r="3429" spans="1:23" x14ac:dyDescent="0.2">
      <c r="A3429" t="s">
        <v>4221</v>
      </c>
      <c r="B3429" t="s">
        <v>4127</v>
      </c>
      <c r="C3429">
        <v>71</v>
      </c>
      <c r="D3429" t="s">
        <v>4221</v>
      </c>
      <c r="E3429" t="s">
        <v>3835</v>
      </c>
      <c r="F3429" t="s">
        <v>4167</v>
      </c>
      <c r="G3429" t="s">
        <v>3183</v>
      </c>
      <c r="H3429">
        <v>1113</v>
      </c>
      <c r="I3429">
        <v>1136</v>
      </c>
      <c r="J3429">
        <v>1141</v>
      </c>
      <c r="K3429">
        <v>1148</v>
      </c>
      <c r="L3429">
        <v>1159</v>
      </c>
      <c r="M3429">
        <v>1168</v>
      </c>
      <c r="N3429">
        <v>1178</v>
      </c>
      <c r="O3429">
        <v>1184</v>
      </c>
      <c r="P3429" s="2">
        <v>1197</v>
      </c>
      <c r="Q3429" t="s">
        <v>3271</v>
      </c>
      <c r="W3429"/>
    </row>
    <row r="3430" spans="1:23" x14ac:dyDescent="0.2">
      <c r="A3430" t="s">
        <v>4222</v>
      </c>
      <c r="B3430" t="s">
        <v>4128</v>
      </c>
      <c r="C3430">
        <v>71</v>
      </c>
      <c r="D3430" s="1" t="s">
        <v>4222</v>
      </c>
      <c r="E3430" t="s">
        <v>3836</v>
      </c>
      <c r="F3430" t="s">
        <v>4165</v>
      </c>
      <c r="G3430" t="s">
        <v>3183</v>
      </c>
      <c r="H3430">
        <v>3984</v>
      </c>
      <c r="I3430">
        <v>3774</v>
      </c>
      <c r="J3430">
        <v>3779</v>
      </c>
      <c r="K3430">
        <v>3799</v>
      </c>
      <c r="L3430">
        <v>3812</v>
      </c>
      <c r="M3430">
        <v>3824</v>
      </c>
      <c r="N3430">
        <v>3821</v>
      </c>
      <c r="O3430">
        <v>3811</v>
      </c>
      <c r="P3430" s="2">
        <v>3790</v>
      </c>
      <c r="Q3430" t="s">
        <v>3271</v>
      </c>
      <c r="W3430"/>
    </row>
    <row r="3431" spans="1:23" x14ac:dyDescent="0.2">
      <c r="A3431" t="s">
        <v>4223</v>
      </c>
      <c r="B3431" t="s">
        <v>4129</v>
      </c>
      <c r="C3431">
        <v>71</v>
      </c>
      <c r="D3431" t="s">
        <v>4223</v>
      </c>
      <c r="E3431" t="s">
        <v>3837</v>
      </c>
      <c r="F3431" t="s">
        <v>4168</v>
      </c>
      <c r="G3431" t="s">
        <v>3183</v>
      </c>
      <c r="H3431">
        <v>10787</v>
      </c>
      <c r="I3431">
        <v>10802</v>
      </c>
      <c r="J3431">
        <v>10821</v>
      </c>
      <c r="K3431">
        <v>10818</v>
      </c>
      <c r="L3431">
        <v>10818</v>
      </c>
      <c r="M3431">
        <v>10786</v>
      </c>
      <c r="N3431">
        <v>10762</v>
      </c>
      <c r="O3431">
        <v>10735</v>
      </c>
      <c r="P3431" s="2">
        <v>10738</v>
      </c>
      <c r="Q3431" t="s">
        <v>3271</v>
      </c>
      <c r="W3431"/>
    </row>
    <row r="3432" spans="1:23" x14ac:dyDescent="0.2">
      <c r="A3432" t="s">
        <v>4224</v>
      </c>
      <c r="B3432" t="s">
        <v>4130</v>
      </c>
      <c r="C3432">
        <v>71</v>
      </c>
      <c r="D3432" t="s">
        <v>4224</v>
      </c>
      <c r="E3432" t="s">
        <v>3838</v>
      </c>
      <c r="F3432" t="s">
        <v>4164</v>
      </c>
      <c r="G3432" t="s">
        <v>3183</v>
      </c>
      <c r="H3432">
        <v>386</v>
      </c>
      <c r="I3432">
        <v>385</v>
      </c>
      <c r="J3432">
        <v>385</v>
      </c>
      <c r="K3432">
        <v>387</v>
      </c>
      <c r="L3432">
        <v>388</v>
      </c>
      <c r="M3432">
        <v>389</v>
      </c>
      <c r="N3432">
        <v>389</v>
      </c>
      <c r="O3432">
        <v>388</v>
      </c>
      <c r="P3432" s="2">
        <v>385</v>
      </c>
      <c r="Q3432" s="2" t="s">
        <v>3243</v>
      </c>
      <c r="W3432"/>
    </row>
    <row r="3433" spans="1:23" x14ac:dyDescent="0.2">
      <c r="A3433" t="s">
        <v>4225</v>
      </c>
      <c r="B3433" t="s">
        <v>4131</v>
      </c>
      <c r="C3433">
        <v>71</v>
      </c>
      <c r="D3433" t="s">
        <v>4225</v>
      </c>
      <c r="E3433" t="s">
        <v>3839</v>
      </c>
      <c r="F3433" t="s">
        <v>4164</v>
      </c>
      <c r="G3433" t="s">
        <v>3183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 s="2">
        <v>0</v>
      </c>
      <c r="Q3433" s="2" t="s">
        <v>3243</v>
      </c>
      <c r="W3433"/>
    </row>
    <row r="3434" spans="1:23" x14ac:dyDescent="0.2">
      <c r="A3434" t="s">
        <v>4226</v>
      </c>
      <c r="B3434" t="s">
        <v>4132</v>
      </c>
      <c r="C3434">
        <v>71</v>
      </c>
      <c r="D3434" t="s">
        <v>4226</v>
      </c>
      <c r="E3434" t="s">
        <v>3840</v>
      </c>
      <c r="F3434" t="s">
        <v>4164</v>
      </c>
      <c r="G3434" t="s">
        <v>3183</v>
      </c>
      <c r="H3434">
        <v>12326</v>
      </c>
      <c r="I3434">
        <v>12251</v>
      </c>
      <c r="J3434">
        <v>12263</v>
      </c>
      <c r="K3434">
        <v>12297</v>
      </c>
      <c r="L3434">
        <v>12330</v>
      </c>
      <c r="M3434">
        <v>12348</v>
      </c>
      <c r="N3434">
        <v>12328</v>
      </c>
      <c r="O3434">
        <v>12258</v>
      </c>
      <c r="P3434" s="2">
        <v>12185</v>
      </c>
      <c r="Q3434" s="2" t="s">
        <v>3243</v>
      </c>
      <c r="W3434"/>
    </row>
    <row r="3435" spans="1:23" x14ac:dyDescent="0.2">
      <c r="A3435" t="s">
        <v>4227</v>
      </c>
      <c r="B3435" t="s">
        <v>4133</v>
      </c>
      <c r="C3435">
        <v>71</v>
      </c>
      <c r="D3435" t="s">
        <v>4227</v>
      </c>
      <c r="E3435" t="s">
        <v>3841</v>
      </c>
      <c r="F3435" t="s">
        <v>4164</v>
      </c>
      <c r="G3435" t="s">
        <v>3183</v>
      </c>
      <c r="H3435">
        <v>1077</v>
      </c>
      <c r="I3435">
        <v>1068</v>
      </c>
      <c r="J3435">
        <v>1069</v>
      </c>
      <c r="K3435">
        <v>1073</v>
      </c>
      <c r="L3435">
        <v>1077</v>
      </c>
      <c r="M3435">
        <v>1080</v>
      </c>
      <c r="N3435">
        <v>1077</v>
      </c>
      <c r="O3435">
        <v>1070</v>
      </c>
      <c r="P3435" s="2">
        <v>1064</v>
      </c>
      <c r="Q3435" s="2" t="s">
        <v>3243</v>
      </c>
      <c r="W3435"/>
    </row>
    <row r="3436" spans="1:23" x14ac:dyDescent="0.2">
      <c r="A3436" t="s">
        <v>4228</v>
      </c>
      <c r="B3436" t="s">
        <v>4134</v>
      </c>
      <c r="C3436">
        <v>71</v>
      </c>
      <c r="D3436" t="s">
        <v>4228</v>
      </c>
      <c r="E3436" t="s">
        <v>3842</v>
      </c>
      <c r="F3436" t="s">
        <v>4164</v>
      </c>
      <c r="G3436" t="s">
        <v>3183</v>
      </c>
      <c r="H3436">
        <v>4942</v>
      </c>
      <c r="I3436">
        <v>4850</v>
      </c>
      <c r="J3436">
        <v>4856</v>
      </c>
      <c r="K3436">
        <v>4871</v>
      </c>
      <c r="L3436">
        <v>4886</v>
      </c>
      <c r="M3436">
        <v>4895</v>
      </c>
      <c r="N3436">
        <v>4891</v>
      </c>
      <c r="O3436">
        <v>4868</v>
      </c>
      <c r="P3436" s="2">
        <v>4841</v>
      </c>
      <c r="Q3436" s="2" t="s">
        <v>3243</v>
      </c>
      <c r="W3436"/>
    </row>
    <row r="3437" spans="1:23" x14ac:dyDescent="0.2">
      <c r="A3437" t="s">
        <v>4229</v>
      </c>
      <c r="B3437" t="s">
        <v>4135</v>
      </c>
      <c r="C3437">
        <v>71</v>
      </c>
      <c r="D3437" t="s">
        <v>4229</v>
      </c>
      <c r="E3437" t="s">
        <v>3843</v>
      </c>
      <c r="F3437" t="s">
        <v>4167</v>
      </c>
      <c r="G3437" t="s">
        <v>3183</v>
      </c>
      <c r="H3437">
        <v>13613</v>
      </c>
      <c r="I3437">
        <v>13532</v>
      </c>
      <c r="J3437">
        <v>13585</v>
      </c>
      <c r="K3437">
        <v>13698</v>
      </c>
      <c r="L3437">
        <v>13821</v>
      </c>
      <c r="M3437">
        <v>13923</v>
      </c>
      <c r="N3437">
        <v>14036</v>
      </c>
      <c r="O3437">
        <v>14117</v>
      </c>
      <c r="P3437" s="2">
        <v>14263</v>
      </c>
      <c r="Q3437" t="s">
        <v>3271</v>
      </c>
      <c r="W3437"/>
    </row>
    <row r="3438" spans="1:23" x14ac:dyDescent="0.2">
      <c r="A3438" t="s">
        <v>4230</v>
      </c>
      <c r="B3438" t="s">
        <v>4136</v>
      </c>
      <c r="C3438">
        <v>71</v>
      </c>
      <c r="D3438" t="s">
        <v>4230</v>
      </c>
      <c r="E3438" t="s">
        <v>3844</v>
      </c>
      <c r="F3438" t="s">
        <v>4164</v>
      </c>
      <c r="G3438" t="s">
        <v>3183</v>
      </c>
      <c r="H3438">
        <v>6967</v>
      </c>
      <c r="I3438">
        <v>6996</v>
      </c>
      <c r="J3438">
        <v>7001</v>
      </c>
      <c r="K3438">
        <v>7023</v>
      </c>
      <c r="L3438">
        <v>7043</v>
      </c>
      <c r="M3438">
        <v>7056</v>
      </c>
      <c r="N3438">
        <v>7046</v>
      </c>
      <c r="O3438">
        <v>7008</v>
      </c>
      <c r="P3438" s="2">
        <v>6967</v>
      </c>
      <c r="Q3438" s="6" t="s">
        <v>3243</v>
      </c>
      <c r="W3438"/>
    </row>
    <row r="3439" spans="1:23" x14ac:dyDescent="0.2">
      <c r="A3439" t="s">
        <v>4231</v>
      </c>
      <c r="B3439" t="s">
        <v>4137</v>
      </c>
      <c r="C3439">
        <v>71</v>
      </c>
      <c r="D3439" t="s">
        <v>4231</v>
      </c>
      <c r="E3439" t="s">
        <v>3845</v>
      </c>
      <c r="F3439" t="s">
        <v>4164</v>
      </c>
      <c r="G3439" t="s">
        <v>3183</v>
      </c>
      <c r="H3439">
        <v>5707</v>
      </c>
      <c r="I3439">
        <v>5743</v>
      </c>
      <c r="J3439">
        <v>5750</v>
      </c>
      <c r="K3439">
        <v>5769</v>
      </c>
      <c r="L3439">
        <v>5787</v>
      </c>
      <c r="M3439">
        <v>5800</v>
      </c>
      <c r="N3439">
        <v>5794</v>
      </c>
      <c r="O3439">
        <v>5765</v>
      </c>
      <c r="P3439" s="2">
        <v>5733</v>
      </c>
      <c r="Q3439" s="6" t="s">
        <v>3243</v>
      </c>
      <c r="W3439"/>
    </row>
    <row r="3440" spans="1:23" x14ac:dyDescent="0.2">
      <c r="A3440" t="s">
        <v>4232</v>
      </c>
      <c r="B3440" t="s">
        <v>4138</v>
      </c>
      <c r="C3440">
        <v>71</v>
      </c>
      <c r="D3440" t="s">
        <v>4232</v>
      </c>
      <c r="E3440" t="s">
        <v>3846</v>
      </c>
      <c r="F3440" t="s">
        <v>4168</v>
      </c>
      <c r="G3440" t="s">
        <v>3183</v>
      </c>
      <c r="H3440">
        <v>892</v>
      </c>
      <c r="I3440">
        <v>892</v>
      </c>
      <c r="J3440">
        <v>894</v>
      </c>
      <c r="K3440">
        <v>892</v>
      </c>
      <c r="L3440">
        <v>890</v>
      </c>
      <c r="M3440">
        <v>886</v>
      </c>
      <c r="N3440">
        <v>882</v>
      </c>
      <c r="O3440">
        <v>877</v>
      </c>
      <c r="P3440" s="2">
        <v>877</v>
      </c>
      <c r="Q3440" t="s">
        <v>3271</v>
      </c>
      <c r="W3440"/>
    </row>
    <row r="3441" spans="1:23" x14ac:dyDescent="0.2">
      <c r="A3441" t="s">
        <v>4233</v>
      </c>
      <c r="B3441" t="s">
        <v>4139</v>
      </c>
      <c r="C3441">
        <v>71</v>
      </c>
      <c r="D3441" t="s">
        <v>4233</v>
      </c>
      <c r="E3441" t="s">
        <v>3847</v>
      </c>
      <c r="F3441" t="s">
        <v>4168</v>
      </c>
      <c r="G3441" t="s">
        <v>3183</v>
      </c>
      <c r="H3441">
        <v>13488</v>
      </c>
      <c r="I3441">
        <v>13296</v>
      </c>
      <c r="J3441">
        <v>13320</v>
      </c>
      <c r="K3441">
        <v>13321</v>
      </c>
      <c r="L3441">
        <v>13326</v>
      </c>
      <c r="M3441">
        <v>13291</v>
      </c>
      <c r="N3441">
        <v>13267</v>
      </c>
      <c r="O3441">
        <v>13236</v>
      </c>
      <c r="P3441" s="2">
        <v>13245</v>
      </c>
      <c r="Q3441" t="s">
        <v>3271</v>
      </c>
      <c r="W3441"/>
    </row>
    <row r="3442" spans="1:23" x14ac:dyDescent="0.2">
      <c r="A3442" t="s">
        <v>4234</v>
      </c>
      <c r="B3442" t="s">
        <v>4140</v>
      </c>
      <c r="C3442">
        <v>71</v>
      </c>
      <c r="D3442" t="s">
        <v>4234</v>
      </c>
      <c r="E3442" t="s">
        <v>3848</v>
      </c>
      <c r="F3442" t="s">
        <v>4166</v>
      </c>
      <c r="G3442" t="s">
        <v>3183</v>
      </c>
      <c r="H3442">
        <v>3891</v>
      </c>
      <c r="I3442">
        <v>3949</v>
      </c>
      <c r="J3442">
        <v>3954</v>
      </c>
      <c r="K3442">
        <v>3981</v>
      </c>
      <c r="L3442">
        <v>3995</v>
      </c>
      <c r="M3442">
        <v>4006</v>
      </c>
      <c r="N3442">
        <v>4036</v>
      </c>
      <c r="O3442">
        <v>4049</v>
      </c>
      <c r="P3442" s="2">
        <v>4046</v>
      </c>
      <c r="Q3442" t="s">
        <v>3271</v>
      </c>
      <c r="W3442"/>
    </row>
    <row r="3443" spans="1:23" x14ac:dyDescent="0.2">
      <c r="A3443" t="s">
        <v>4235</v>
      </c>
      <c r="B3443" t="s">
        <v>4141</v>
      </c>
      <c r="C3443">
        <v>71</v>
      </c>
      <c r="D3443" t="s">
        <v>4235</v>
      </c>
      <c r="E3443" t="s">
        <v>3849</v>
      </c>
      <c r="F3443" t="s">
        <v>4164</v>
      </c>
      <c r="G3443" t="s">
        <v>3183</v>
      </c>
      <c r="H3443">
        <v>580</v>
      </c>
      <c r="I3443">
        <v>598</v>
      </c>
      <c r="J3443">
        <v>599</v>
      </c>
      <c r="K3443">
        <v>600</v>
      </c>
      <c r="L3443">
        <v>602</v>
      </c>
      <c r="M3443">
        <v>603</v>
      </c>
      <c r="N3443">
        <v>601</v>
      </c>
      <c r="O3443">
        <v>597</v>
      </c>
      <c r="P3443" s="2">
        <v>595</v>
      </c>
      <c r="Q3443" s="6" t="s">
        <v>3243</v>
      </c>
      <c r="R3443" s="2" t="s">
        <v>3243</v>
      </c>
      <c r="S3443" s="2">
        <f>SUMIF(Q:Q,R3443,P:P)</f>
        <v>6455757</v>
      </c>
      <c r="T3443" s="2">
        <f>S3443-$S$4</f>
        <v>-6793.2599999997765</v>
      </c>
      <c r="W3443"/>
    </row>
    <row r="3444" spans="1:23" x14ac:dyDescent="0.2">
      <c r="A3444" t="s">
        <v>4236</v>
      </c>
      <c r="B3444" t="s">
        <v>4142</v>
      </c>
      <c r="C3444">
        <v>71</v>
      </c>
      <c r="D3444" t="s">
        <v>4236</v>
      </c>
      <c r="E3444" t="s">
        <v>3850</v>
      </c>
      <c r="F3444" t="s">
        <v>4168</v>
      </c>
      <c r="G3444" t="s">
        <v>3183</v>
      </c>
      <c r="H3444">
        <v>192</v>
      </c>
      <c r="I3444">
        <v>171</v>
      </c>
      <c r="J3444">
        <v>171</v>
      </c>
      <c r="K3444">
        <v>171</v>
      </c>
      <c r="L3444">
        <v>172</v>
      </c>
      <c r="M3444">
        <v>171</v>
      </c>
      <c r="N3444">
        <v>171</v>
      </c>
      <c r="O3444">
        <v>171</v>
      </c>
      <c r="P3444" s="2">
        <v>171</v>
      </c>
      <c r="Q3444" t="s">
        <v>3271</v>
      </c>
      <c r="R3444" s="2" t="s">
        <v>3271</v>
      </c>
      <c r="S3444" s="2">
        <f>SUMIF(Q:Q,R3444,P:P)</f>
        <v>6468957</v>
      </c>
      <c r="T3444" s="2">
        <f>S3444-$S$4</f>
        <v>6406.7400000002235</v>
      </c>
      <c r="W3444"/>
    </row>
    <row r="3445" spans="1:23" x14ac:dyDescent="0.2">
      <c r="A3445" t="s">
        <v>4237</v>
      </c>
      <c r="B3445" t="s">
        <v>4143</v>
      </c>
      <c r="C3445">
        <v>71</v>
      </c>
      <c r="D3445" t="s">
        <v>4237</v>
      </c>
      <c r="E3445" t="s">
        <v>3851</v>
      </c>
      <c r="F3445" t="s">
        <v>4164</v>
      </c>
      <c r="G3445" t="s">
        <v>3183</v>
      </c>
      <c r="H3445">
        <v>2537</v>
      </c>
      <c r="I3445">
        <v>2591</v>
      </c>
      <c r="J3445">
        <v>2592</v>
      </c>
      <c r="K3445">
        <v>2592</v>
      </c>
      <c r="L3445">
        <v>2586</v>
      </c>
      <c r="M3445">
        <v>2579</v>
      </c>
      <c r="N3445">
        <v>2566</v>
      </c>
      <c r="O3445">
        <v>2545</v>
      </c>
      <c r="P3445" s="2">
        <v>2524</v>
      </c>
      <c r="Q3445" s="6" t="s">
        <v>3243</v>
      </c>
      <c r="W3445"/>
    </row>
    <row r="3446" spans="1:23" x14ac:dyDescent="0.2">
      <c r="A3446" t="s">
        <v>4238</v>
      </c>
      <c r="B3446" t="s">
        <v>4144</v>
      </c>
      <c r="C3446">
        <v>71</v>
      </c>
      <c r="D3446" t="s">
        <v>4238</v>
      </c>
      <c r="E3446" t="s">
        <v>3852</v>
      </c>
      <c r="F3446" t="s">
        <v>4164</v>
      </c>
      <c r="G3446" t="s">
        <v>3183</v>
      </c>
      <c r="H3446">
        <v>110</v>
      </c>
      <c r="I3446">
        <v>110</v>
      </c>
      <c r="J3446">
        <v>110</v>
      </c>
      <c r="K3446">
        <v>111</v>
      </c>
      <c r="L3446">
        <v>111</v>
      </c>
      <c r="M3446">
        <v>111</v>
      </c>
      <c r="N3446">
        <v>111</v>
      </c>
      <c r="O3446">
        <v>111</v>
      </c>
      <c r="P3446" s="2">
        <v>110</v>
      </c>
      <c r="Q3446" s="6" t="s">
        <v>3243</v>
      </c>
      <c r="W3446"/>
    </row>
    <row r="3447" spans="1:23" x14ac:dyDescent="0.2">
      <c r="A3447" t="s">
        <v>4239</v>
      </c>
      <c r="B3447" t="s">
        <v>4145</v>
      </c>
      <c r="C3447">
        <v>71</v>
      </c>
      <c r="D3447" t="s">
        <v>4239</v>
      </c>
      <c r="E3447" t="s">
        <v>3853</v>
      </c>
      <c r="F3447" t="s">
        <v>4166</v>
      </c>
      <c r="G3447" t="s">
        <v>3183</v>
      </c>
      <c r="H3447">
        <v>1999</v>
      </c>
      <c r="I3447">
        <v>1998</v>
      </c>
      <c r="J3447">
        <v>2001</v>
      </c>
      <c r="K3447">
        <v>2013</v>
      </c>
      <c r="L3447">
        <v>2018</v>
      </c>
      <c r="M3447">
        <v>2025</v>
      </c>
      <c r="N3447">
        <v>2039</v>
      </c>
      <c r="O3447">
        <v>2044</v>
      </c>
      <c r="P3447" s="2">
        <v>2042</v>
      </c>
      <c r="Q3447" t="s">
        <v>3271</v>
      </c>
      <c r="W3447"/>
    </row>
    <row r="3448" spans="1:23" x14ac:dyDescent="0.2">
      <c r="A3448" t="s">
        <v>4240</v>
      </c>
      <c r="B3448" t="s">
        <v>4146</v>
      </c>
      <c r="C3448">
        <v>71</v>
      </c>
      <c r="D3448" t="s">
        <v>4240</v>
      </c>
      <c r="E3448" t="s">
        <v>3854</v>
      </c>
      <c r="F3448" t="s">
        <v>4164</v>
      </c>
      <c r="G3448" t="s">
        <v>3183</v>
      </c>
      <c r="H3448">
        <v>1906</v>
      </c>
      <c r="I3448">
        <v>1907</v>
      </c>
      <c r="J3448">
        <v>1909</v>
      </c>
      <c r="K3448">
        <v>1914</v>
      </c>
      <c r="L3448">
        <v>1918</v>
      </c>
      <c r="M3448">
        <v>1920</v>
      </c>
      <c r="N3448">
        <v>1917</v>
      </c>
      <c r="O3448">
        <v>1906</v>
      </c>
      <c r="P3448" s="2">
        <v>1895</v>
      </c>
      <c r="Q3448" s="6" t="s">
        <v>3243</v>
      </c>
      <c r="W3448"/>
    </row>
    <row r="3449" spans="1:23" x14ac:dyDescent="0.2">
      <c r="A3449" t="s">
        <v>4241</v>
      </c>
      <c r="B3449" t="s">
        <v>4147</v>
      </c>
      <c r="C3449">
        <v>71</v>
      </c>
      <c r="D3449" t="s">
        <v>4241</v>
      </c>
      <c r="E3449" t="s">
        <v>3855</v>
      </c>
      <c r="F3449" t="s">
        <v>4167</v>
      </c>
      <c r="G3449" t="s">
        <v>3183</v>
      </c>
      <c r="H3449">
        <v>724</v>
      </c>
      <c r="I3449">
        <v>724</v>
      </c>
      <c r="J3449">
        <v>727</v>
      </c>
      <c r="K3449">
        <v>734</v>
      </c>
      <c r="L3449">
        <v>741</v>
      </c>
      <c r="M3449">
        <v>746</v>
      </c>
      <c r="N3449">
        <v>752</v>
      </c>
      <c r="O3449">
        <v>757</v>
      </c>
      <c r="P3449" s="2">
        <v>765</v>
      </c>
      <c r="Q3449" t="s">
        <v>3271</v>
      </c>
      <c r="W3449"/>
    </row>
    <row r="3450" spans="1:23" x14ac:dyDescent="0.2">
      <c r="A3450" t="s">
        <v>4242</v>
      </c>
      <c r="B3450" t="s">
        <v>4148</v>
      </c>
      <c r="C3450">
        <v>71</v>
      </c>
      <c r="D3450" t="s">
        <v>4242</v>
      </c>
      <c r="E3450" t="s">
        <v>3856</v>
      </c>
      <c r="F3450" t="s">
        <v>4166</v>
      </c>
      <c r="G3450" t="s">
        <v>3183</v>
      </c>
      <c r="H3450">
        <v>10670</v>
      </c>
      <c r="I3450">
        <v>11372</v>
      </c>
      <c r="J3450">
        <v>11389</v>
      </c>
      <c r="K3450">
        <v>11460</v>
      </c>
      <c r="L3450">
        <v>11490</v>
      </c>
      <c r="M3450">
        <v>11520</v>
      </c>
      <c r="N3450">
        <v>11598</v>
      </c>
      <c r="O3450">
        <v>11628</v>
      </c>
      <c r="P3450" s="2">
        <v>11618</v>
      </c>
      <c r="Q3450" t="s">
        <v>3271</v>
      </c>
      <c r="W3450"/>
    </row>
    <row r="3451" spans="1:23" x14ac:dyDescent="0.2">
      <c r="A3451" t="s">
        <v>4243</v>
      </c>
      <c r="B3451" t="s">
        <v>4149</v>
      </c>
      <c r="C3451">
        <v>71</v>
      </c>
      <c r="D3451" t="s">
        <v>4243</v>
      </c>
      <c r="E3451" t="s">
        <v>3857</v>
      </c>
      <c r="F3451" t="s">
        <v>4164</v>
      </c>
      <c r="G3451" t="s">
        <v>3183</v>
      </c>
      <c r="H3451">
        <v>4031</v>
      </c>
      <c r="I3451">
        <v>4024</v>
      </c>
      <c r="J3451">
        <v>4029</v>
      </c>
      <c r="K3451">
        <v>4038</v>
      </c>
      <c r="L3451">
        <v>4046</v>
      </c>
      <c r="M3451">
        <v>4049</v>
      </c>
      <c r="N3451">
        <v>4042</v>
      </c>
      <c r="O3451">
        <v>4019</v>
      </c>
      <c r="P3451" s="2">
        <v>3993</v>
      </c>
      <c r="Q3451" s="6" t="s">
        <v>3243</v>
      </c>
      <c r="W3451"/>
    </row>
    <row r="3452" spans="1:23" x14ac:dyDescent="0.2">
      <c r="A3452" t="s">
        <v>4244</v>
      </c>
      <c r="B3452" t="s">
        <v>4150</v>
      </c>
      <c r="C3452">
        <v>71</v>
      </c>
      <c r="D3452" t="s">
        <v>4244</v>
      </c>
      <c r="E3452" t="s">
        <v>3858</v>
      </c>
      <c r="F3452" t="s">
        <v>4166</v>
      </c>
      <c r="G3452" t="s">
        <v>3183</v>
      </c>
      <c r="H3452">
        <v>2938</v>
      </c>
      <c r="I3452">
        <v>3054</v>
      </c>
      <c r="J3452">
        <v>3058</v>
      </c>
      <c r="K3452">
        <v>3079</v>
      </c>
      <c r="L3452">
        <v>3090</v>
      </c>
      <c r="M3452">
        <v>3099</v>
      </c>
      <c r="N3452">
        <v>3123</v>
      </c>
      <c r="O3452">
        <v>3133</v>
      </c>
      <c r="P3452" s="2">
        <v>3131</v>
      </c>
      <c r="Q3452" t="s">
        <v>3271</v>
      </c>
      <c r="W3452"/>
    </row>
    <row r="3453" spans="1:23" x14ac:dyDescent="0.2">
      <c r="A3453" t="s">
        <v>4245</v>
      </c>
      <c r="B3453" t="s">
        <v>4151</v>
      </c>
      <c r="C3453">
        <v>71</v>
      </c>
      <c r="D3453" t="s">
        <v>4245</v>
      </c>
      <c r="E3453" t="s">
        <v>3859</v>
      </c>
      <c r="F3453" t="s">
        <v>4164</v>
      </c>
      <c r="G3453" t="s">
        <v>3183</v>
      </c>
      <c r="H3453">
        <v>765</v>
      </c>
      <c r="I3453">
        <v>729</v>
      </c>
      <c r="J3453">
        <v>730</v>
      </c>
      <c r="K3453">
        <v>730</v>
      </c>
      <c r="L3453">
        <v>733</v>
      </c>
      <c r="M3453">
        <v>735</v>
      </c>
      <c r="N3453">
        <v>732</v>
      </c>
      <c r="O3453">
        <v>727</v>
      </c>
      <c r="P3453" s="2">
        <v>722</v>
      </c>
      <c r="Q3453" s="6" t="s">
        <v>3243</v>
      </c>
      <c r="W3453"/>
    </row>
    <row r="3454" spans="1:23" x14ac:dyDescent="0.2">
      <c r="A3454" t="s">
        <v>4246</v>
      </c>
      <c r="B3454" t="s">
        <v>4152</v>
      </c>
      <c r="C3454">
        <v>71</v>
      </c>
      <c r="D3454" t="s">
        <v>4246</v>
      </c>
      <c r="E3454" t="s">
        <v>3860</v>
      </c>
      <c r="F3454" t="s">
        <v>4168</v>
      </c>
      <c r="G3454" t="s">
        <v>3183</v>
      </c>
      <c r="H3454">
        <v>3582</v>
      </c>
      <c r="I3454">
        <v>3582</v>
      </c>
      <c r="J3454">
        <v>3588</v>
      </c>
      <c r="K3454">
        <v>3588</v>
      </c>
      <c r="L3454">
        <v>3589</v>
      </c>
      <c r="M3454">
        <v>3578</v>
      </c>
      <c r="N3454">
        <v>3570</v>
      </c>
      <c r="O3454">
        <v>3560</v>
      </c>
      <c r="P3454" s="2">
        <v>3562</v>
      </c>
      <c r="Q3454" t="s">
        <v>3271</v>
      </c>
      <c r="W3454"/>
    </row>
    <row r="3455" spans="1:23" x14ac:dyDescent="0.2">
      <c r="A3455" t="s">
        <v>4247</v>
      </c>
      <c r="B3455" t="s">
        <v>4153</v>
      </c>
      <c r="C3455">
        <v>71</v>
      </c>
      <c r="D3455" t="s">
        <v>4247</v>
      </c>
      <c r="E3455" t="s">
        <v>3861</v>
      </c>
      <c r="F3455" t="s">
        <v>4166</v>
      </c>
      <c r="G3455" t="s">
        <v>3183</v>
      </c>
      <c r="H3455">
        <v>936</v>
      </c>
      <c r="I3455">
        <v>936</v>
      </c>
      <c r="J3455">
        <v>937</v>
      </c>
      <c r="K3455">
        <v>943</v>
      </c>
      <c r="L3455">
        <v>945</v>
      </c>
      <c r="M3455">
        <v>946</v>
      </c>
      <c r="N3455">
        <v>953</v>
      </c>
      <c r="O3455">
        <v>954</v>
      </c>
      <c r="P3455" s="2">
        <v>952</v>
      </c>
      <c r="Q3455" t="s">
        <v>3271</v>
      </c>
      <c r="W3455"/>
    </row>
    <row r="3456" spans="1:23" x14ac:dyDescent="0.2">
      <c r="A3456" t="s">
        <v>4248</v>
      </c>
      <c r="B3456" t="s">
        <v>4154</v>
      </c>
      <c r="C3456">
        <v>71</v>
      </c>
      <c r="D3456" t="s">
        <v>4248</v>
      </c>
      <c r="E3456" t="s">
        <v>3862</v>
      </c>
      <c r="F3456" t="s">
        <v>4168</v>
      </c>
      <c r="G3456" t="s">
        <v>3183</v>
      </c>
      <c r="H3456">
        <v>1904</v>
      </c>
      <c r="I3456">
        <v>1904</v>
      </c>
      <c r="J3456">
        <v>1907</v>
      </c>
      <c r="K3456">
        <v>1906</v>
      </c>
      <c r="L3456">
        <v>1905</v>
      </c>
      <c r="M3456">
        <v>1898</v>
      </c>
      <c r="N3456">
        <v>1892</v>
      </c>
      <c r="O3456">
        <v>1886</v>
      </c>
      <c r="P3456" s="2">
        <v>1885</v>
      </c>
      <c r="Q3456" t="s">
        <v>3271</v>
      </c>
      <c r="W3456"/>
    </row>
    <row r="3457" spans="1:23" x14ac:dyDescent="0.2">
      <c r="A3457" t="s">
        <v>4249</v>
      </c>
      <c r="B3457" t="s">
        <v>4155</v>
      </c>
      <c r="C3457">
        <v>71</v>
      </c>
      <c r="D3457" s="1" t="s">
        <v>4249</v>
      </c>
      <c r="E3457" t="s">
        <v>3863</v>
      </c>
      <c r="F3457" t="s">
        <v>4169</v>
      </c>
      <c r="G3457" t="s">
        <v>3183</v>
      </c>
      <c r="H3457">
        <v>4466</v>
      </c>
      <c r="I3457">
        <v>4505</v>
      </c>
      <c r="J3457">
        <v>4511</v>
      </c>
      <c r="K3457">
        <v>4535</v>
      </c>
      <c r="L3457">
        <v>4551</v>
      </c>
      <c r="M3457">
        <v>4564</v>
      </c>
      <c r="N3457">
        <v>4561</v>
      </c>
      <c r="O3457">
        <v>4549</v>
      </c>
      <c r="P3457" s="2">
        <v>4525</v>
      </c>
      <c r="Q3457" t="s">
        <v>3271</v>
      </c>
      <c r="W3457"/>
    </row>
    <row r="3458" spans="1:23" x14ac:dyDescent="0.2">
      <c r="A3458" t="s">
        <v>4250</v>
      </c>
      <c r="B3458" t="s">
        <v>4156</v>
      </c>
      <c r="C3458">
        <v>71</v>
      </c>
      <c r="D3458" t="s">
        <v>4250</v>
      </c>
      <c r="E3458" t="s">
        <v>3864</v>
      </c>
      <c r="F3458" t="s">
        <v>4168</v>
      </c>
      <c r="G3458" t="s">
        <v>3183</v>
      </c>
      <c r="H3458">
        <v>2203</v>
      </c>
      <c r="I3458">
        <v>2203</v>
      </c>
      <c r="J3458">
        <v>2207</v>
      </c>
      <c r="K3458">
        <v>2206</v>
      </c>
      <c r="L3458">
        <v>2205</v>
      </c>
      <c r="M3458">
        <v>2198</v>
      </c>
      <c r="N3458">
        <v>2192</v>
      </c>
      <c r="O3458">
        <v>2185</v>
      </c>
      <c r="P3458" s="2">
        <v>2185</v>
      </c>
      <c r="Q3458" t="s">
        <v>3271</v>
      </c>
      <c r="W3458"/>
    </row>
    <row r="3459" spans="1:23" x14ac:dyDescent="0.2">
      <c r="A3459" t="s">
        <v>4251</v>
      </c>
      <c r="B3459" t="s">
        <v>4157</v>
      </c>
      <c r="C3459">
        <v>71</v>
      </c>
      <c r="D3459" t="s">
        <v>4251</v>
      </c>
      <c r="E3459" t="s">
        <v>3865</v>
      </c>
      <c r="F3459" t="s">
        <v>4168</v>
      </c>
      <c r="G3459" t="s">
        <v>3183</v>
      </c>
      <c r="H3459">
        <v>5665</v>
      </c>
      <c r="I3459">
        <v>5618</v>
      </c>
      <c r="J3459">
        <v>5628</v>
      </c>
      <c r="K3459">
        <v>5628</v>
      </c>
      <c r="L3459">
        <v>5631</v>
      </c>
      <c r="M3459">
        <v>5615</v>
      </c>
      <c r="N3459">
        <v>5605</v>
      </c>
      <c r="O3459">
        <v>5593</v>
      </c>
      <c r="P3459" s="2">
        <v>5598</v>
      </c>
      <c r="Q3459" t="s">
        <v>3271</v>
      </c>
      <c r="W3459"/>
    </row>
    <row r="3460" spans="1:23" x14ac:dyDescent="0.2">
      <c r="A3460" t="s">
        <v>4252</v>
      </c>
      <c r="B3460" t="s">
        <v>4158</v>
      </c>
      <c r="C3460">
        <v>71</v>
      </c>
      <c r="D3460" t="s">
        <v>4252</v>
      </c>
      <c r="E3460" t="s">
        <v>3866</v>
      </c>
      <c r="F3460" t="s">
        <v>4164</v>
      </c>
      <c r="G3460" t="s">
        <v>3183</v>
      </c>
      <c r="H3460">
        <v>1083</v>
      </c>
      <c r="I3460">
        <v>1080</v>
      </c>
      <c r="J3460">
        <v>1081</v>
      </c>
      <c r="K3460">
        <v>1083</v>
      </c>
      <c r="L3460">
        <v>1084</v>
      </c>
      <c r="M3460">
        <v>1084</v>
      </c>
      <c r="N3460">
        <v>1081</v>
      </c>
      <c r="O3460">
        <v>1074</v>
      </c>
      <c r="P3460" s="2">
        <v>1068</v>
      </c>
      <c r="Q3460" s="6" t="s">
        <v>3243</v>
      </c>
      <c r="W3460"/>
    </row>
    <row r="3461" spans="1:23" x14ac:dyDescent="0.2">
      <c r="A3461" t="s">
        <v>4253</v>
      </c>
      <c r="B3461" t="s">
        <v>4159</v>
      </c>
      <c r="C3461">
        <v>71</v>
      </c>
      <c r="D3461" t="s">
        <v>4253</v>
      </c>
      <c r="E3461" t="s">
        <v>3867</v>
      </c>
      <c r="F3461" t="s">
        <v>4168</v>
      </c>
      <c r="G3461" t="s">
        <v>3183</v>
      </c>
      <c r="H3461">
        <v>1218</v>
      </c>
      <c r="I3461">
        <v>1218</v>
      </c>
      <c r="J3461">
        <v>1220</v>
      </c>
      <c r="K3461">
        <v>1218</v>
      </c>
      <c r="L3461">
        <v>1217</v>
      </c>
      <c r="M3461">
        <v>1212</v>
      </c>
      <c r="N3461">
        <v>1208</v>
      </c>
      <c r="O3461">
        <v>1205</v>
      </c>
      <c r="P3461" s="2">
        <v>1205</v>
      </c>
      <c r="Q3461" t="s">
        <v>3271</v>
      </c>
      <c r="W3461"/>
    </row>
    <row r="3462" spans="1:23" x14ac:dyDescent="0.2">
      <c r="A3462" t="s">
        <v>4254</v>
      </c>
      <c r="B3462" t="s">
        <v>4160</v>
      </c>
      <c r="C3462">
        <v>71</v>
      </c>
      <c r="D3462" t="s">
        <v>4254</v>
      </c>
      <c r="E3462" t="s">
        <v>3868</v>
      </c>
      <c r="F3462" t="s">
        <v>4168</v>
      </c>
      <c r="G3462" t="s">
        <v>3183</v>
      </c>
      <c r="H3462">
        <v>918</v>
      </c>
      <c r="I3462">
        <v>918</v>
      </c>
      <c r="J3462">
        <v>920</v>
      </c>
      <c r="K3462">
        <v>918</v>
      </c>
      <c r="L3462">
        <v>918</v>
      </c>
      <c r="M3462">
        <v>914</v>
      </c>
      <c r="N3462">
        <v>911</v>
      </c>
      <c r="O3462">
        <v>908</v>
      </c>
      <c r="P3462" s="2">
        <v>907</v>
      </c>
      <c r="Q3462" t="s">
        <v>3271</v>
      </c>
      <c r="W3462"/>
    </row>
    <row r="3463" spans="1:23" x14ac:dyDescent="0.2">
      <c r="A3463" t="s">
        <v>4255</v>
      </c>
      <c r="B3463" t="s">
        <v>4161</v>
      </c>
      <c r="C3463">
        <v>71</v>
      </c>
      <c r="D3463" s="1" t="s">
        <v>4255</v>
      </c>
      <c r="E3463" t="s">
        <v>3869</v>
      </c>
      <c r="F3463" t="s">
        <v>4165</v>
      </c>
      <c r="G3463" t="s">
        <v>3183</v>
      </c>
      <c r="H3463">
        <v>7134</v>
      </c>
      <c r="I3463">
        <v>6962</v>
      </c>
      <c r="J3463">
        <v>6971</v>
      </c>
      <c r="K3463">
        <v>7004</v>
      </c>
      <c r="L3463">
        <v>7027</v>
      </c>
      <c r="M3463">
        <v>7048</v>
      </c>
      <c r="N3463">
        <v>7041</v>
      </c>
      <c r="O3463">
        <v>7023</v>
      </c>
      <c r="P3463" s="2">
        <v>6983</v>
      </c>
      <c r="Q3463" t="s">
        <v>3271</v>
      </c>
      <c r="W3463"/>
    </row>
    <row r="3464" spans="1:23" x14ac:dyDescent="0.2">
      <c r="A3464" t="s">
        <v>4256</v>
      </c>
      <c r="B3464" t="s">
        <v>4162</v>
      </c>
      <c r="C3464">
        <v>71</v>
      </c>
      <c r="D3464" t="s">
        <v>4256</v>
      </c>
      <c r="E3464" t="s">
        <v>3870</v>
      </c>
      <c r="F3464" t="s">
        <v>4164</v>
      </c>
      <c r="G3464" t="s">
        <v>3183</v>
      </c>
      <c r="H3464">
        <v>3515</v>
      </c>
      <c r="I3464">
        <v>3519</v>
      </c>
      <c r="J3464">
        <v>3521</v>
      </c>
      <c r="K3464">
        <v>3527</v>
      </c>
      <c r="L3464">
        <v>3532</v>
      </c>
      <c r="M3464">
        <v>3533</v>
      </c>
      <c r="N3464">
        <v>3525</v>
      </c>
      <c r="O3464">
        <v>3503</v>
      </c>
      <c r="P3464" s="2">
        <v>3481</v>
      </c>
      <c r="Q3464" s="6" t="s">
        <v>3243</v>
      </c>
      <c r="W3464"/>
    </row>
    <row r="3465" spans="1:23" x14ac:dyDescent="0.2">
      <c r="A3465" t="s">
        <v>4257</v>
      </c>
      <c r="B3465" t="s">
        <v>4163</v>
      </c>
      <c r="C3465">
        <v>71</v>
      </c>
      <c r="D3465" s="1" t="s">
        <v>4257</v>
      </c>
      <c r="E3465" t="s">
        <v>3871</v>
      </c>
      <c r="F3465" t="s">
        <v>4165</v>
      </c>
      <c r="G3465" t="s">
        <v>3183</v>
      </c>
      <c r="H3465">
        <v>11169</v>
      </c>
      <c r="I3465">
        <v>10864</v>
      </c>
      <c r="J3465">
        <v>10879</v>
      </c>
      <c r="K3465">
        <v>10932</v>
      </c>
      <c r="L3465">
        <v>10964</v>
      </c>
      <c r="M3465">
        <v>10996</v>
      </c>
      <c r="N3465">
        <v>10984</v>
      </c>
      <c r="O3465">
        <v>10952</v>
      </c>
      <c r="P3465" s="2">
        <v>10891</v>
      </c>
      <c r="Q3465" t="s">
        <v>3243</v>
      </c>
      <c r="W3465"/>
    </row>
    <row r="3466" spans="1:23" x14ac:dyDescent="0.2">
      <c r="A3466" t="s">
        <v>4258</v>
      </c>
      <c r="B3466">
        <v>3883</v>
      </c>
      <c r="C3466">
        <v>71</v>
      </c>
      <c r="D3466" t="s">
        <v>4258</v>
      </c>
      <c r="E3466" t="s">
        <v>3872</v>
      </c>
      <c r="F3466" t="s">
        <v>4164</v>
      </c>
      <c r="G3466" t="s">
        <v>3183</v>
      </c>
      <c r="H3466">
        <v>2305</v>
      </c>
      <c r="I3466">
        <v>2305</v>
      </c>
      <c r="J3466">
        <v>2308</v>
      </c>
      <c r="K3466">
        <v>2317</v>
      </c>
      <c r="L3466">
        <v>2325</v>
      </c>
      <c r="M3466">
        <v>2333</v>
      </c>
      <c r="N3466">
        <v>2344</v>
      </c>
      <c r="O3466">
        <v>2337</v>
      </c>
      <c r="P3466" s="2">
        <v>2325</v>
      </c>
      <c r="Q3466" s="6" t="s">
        <v>3243</v>
      </c>
      <c r="W3466"/>
    </row>
    <row r="3467" spans="1:23" x14ac:dyDescent="0.2">
      <c r="A3467" t="s">
        <v>4259</v>
      </c>
      <c r="B3467">
        <v>3844</v>
      </c>
      <c r="C3467">
        <v>71</v>
      </c>
      <c r="D3467" t="s">
        <v>4259</v>
      </c>
      <c r="E3467" t="s">
        <v>3873</v>
      </c>
      <c r="F3467" t="s">
        <v>4164</v>
      </c>
      <c r="G3467" t="s">
        <v>3183</v>
      </c>
      <c r="H3467">
        <v>5631</v>
      </c>
      <c r="I3467">
        <v>5626</v>
      </c>
      <c r="J3467">
        <v>5630</v>
      </c>
      <c r="K3467">
        <v>5644</v>
      </c>
      <c r="L3467">
        <v>5660</v>
      </c>
      <c r="M3467">
        <v>5670</v>
      </c>
      <c r="N3467">
        <v>5676</v>
      </c>
      <c r="O3467">
        <v>5666</v>
      </c>
      <c r="P3467" s="2">
        <v>5642</v>
      </c>
      <c r="Q3467" s="6" t="s">
        <v>3243</v>
      </c>
      <c r="W3467"/>
    </row>
    <row r="3468" spans="1:23" x14ac:dyDescent="0.2">
      <c r="A3468" t="s">
        <v>4260</v>
      </c>
      <c r="B3468">
        <v>4013</v>
      </c>
      <c r="C3468">
        <v>71</v>
      </c>
      <c r="D3468" t="s">
        <v>4260</v>
      </c>
      <c r="E3468" t="s">
        <v>3874</v>
      </c>
      <c r="F3468" t="s">
        <v>4164</v>
      </c>
      <c r="G3468" t="s">
        <v>3183</v>
      </c>
      <c r="H3468">
        <v>41208</v>
      </c>
      <c r="I3468">
        <v>41202</v>
      </c>
      <c r="J3468">
        <v>41247</v>
      </c>
      <c r="K3468">
        <v>41403</v>
      </c>
      <c r="L3468">
        <v>41525</v>
      </c>
      <c r="M3468">
        <v>41617</v>
      </c>
      <c r="N3468">
        <v>41561</v>
      </c>
      <c r="O3468">
        <v>41430</v>
      </c>
      <c r="P3468" s="2">
        <v>41178</v>
      </c>
      <c r="Q3468" s="6" t="s">
        <v>3243</v>
      </c>
      <c r="W3468"/>
    </row>
    <row r="3469" spans="1:23" x14ac:dyDescent="0.2">
      <c r="A3469" t="s">
        <v>4261</v>
      </c>
      <c r="B3469">
        <v>4078</v>
      </c>
      <c r="C3469">
        <v>71</v>
      </c>
      <c r="D3469" s="1" t="s">
        <v>4261</v>
      </c>
      <c r="E3469" t="s">
        <v>3875</v>
      </c>
      <c r="F3469" t="s">
        <v>4165</v>
      </c>
      <c r="G3469" t="s">
        <v>3183</v>
      </c>
      <c r="H3469">
        <v>26045</v>
      </c>
      <c r="I3469">
        <v>26162</v>
      </c>
      <c r="J3469">
        <v>26188</v>
      </c>
      <c r="K3469">
        <v>26321</v>
      </c>
      <c r="L3469">
        <v>26368</v>
      </c>
      <c r="M3469">
        <v>26375</v>
      </c>
      <c r="N3469">
        <v>26397</v>
      </c>
      <c r="O3469">
        <v>26443</v>
      </c>
      <c r="P3469" s="2">
        <v>26391</v>
      </c>
      <c r="Q3469" t="s">
        <v>3271</v>
      </c>
      <c r="W3469"/>
    </row>
    <row r="3470" spans="1:23" x14ac:dyDescent="0.2">
      <c r="A3470" t="s">
        <v>4262</v>
      </c>
      <c r="B3470">
        <v>4572</v>
      </c>
      <c r="C3470">
        <v>71</v>
      </c>
      <c r="D3470" t="s">
        <v>4262</v>
      </c>
      <c r="E3470" t="s">
        <v>3876</v>
      </c>
      <c r="F3470" t="s">
        <v>4164</v>
      </c>
      <c r="G3470" t="s">
        <v>3183</v>
      </c>
      <c r="H3470">
        <v>580</v>
      </c>
      <c r="I3470">
        <v>589</v>
      </c>
      <c r="J3470">
        <v>590</v>
      </c>
      <c r="K3470">
        <v>589</v>
      </c>
      <c r="L3470">
        <v>589</v>
      </c>
      <c r="M3470">
        <v>587</v>
      </c>
      <c r="N3470">
        <v>584</v>
      </c>
      <c r="O3470">
        <v>585</v>
      </c>
      <c r="P3470" s="2">
        <v>582</v>
      </c>
      <c r="Q3470" s="6" t="s">
        <v>3243</v>
      </c>
      <c r="W3470"/>
    </row>
    <row r="3471" spans="1:23" x14ac:dyDescent="0.2">
      <c r="A3471" t="s">
        <v>4263</v>
      </c>
      <c r="B3471">
        <v>4585</v>
      </c>
      <c r="C3471">
        <v>71</v>
      </c>
      <c r="D3471" t="s">
        <v>4263</v>
      </c>
      <c r="E3471" t="s">
        <v>3877</v>
      </c>
      <c r="F3471" t="s">
        <v>4168</v>
      </c>
      <c r="G3471" t="s">
        <v>3183</v>
      </c>
      <c r="H3471">
        <v>4359</v>
      </c>
      <c r="I3471">
        <v>4359</v>
      </c>
      <c r="J3471">
        <v>4374</v>
      </c>
      <c r="K3471">
        <v>4404</v>
      </c>
      <c r="L3471">
        <v>4431</v>
      </c>
      <c r="M3471">
        <v>4453</v>
      </c>
      <c r="N3471">
        <v>4455</v>
      </c>
      <c r="O3471">
        <v>4446</v>
      </c>
      <c r="P3471" s="2">
        <v>4447</v>
      </c>
      <c r="Q3471" t="s">
        <v>3271</v>
      </c>
      <c r="W3471"/>
    </row>
    <row r="3472" spans="1:23" x14ac:dyDescent="0.2">
      <c r="A3472" t="s">
        <v>4264</v>
      </c>
      <c r="B3472">
        <v>4975</v>
      </c>
      <c r="C3472">
        <v>71</v>
      </c>
      <c r="D3472" t="s">
        <v>4264</v>
      </c>
      <c r="E3472" t="s">
        <v>3878</v>
      </c>
      <c r="F3472" t="s">
        <v>4164</v>
      </c>
      <c r="G3472" t="s">
        <v>3183</v>
      </c>
      <c r="H3472">
        <v>19071</v>
      </c>
      <c r="I3472">
        <v>19055</v>
      </c>
      <c r="J3472">
        <v>19069</v>
      </c>
      <c r="K3472">
        <v>19101</v>
      </c>
      <c r="L3472">
        <v>19129</v>
      </c>
      <c r="M3472">
        <v>19138</v>
      </c>
      <c r="N3472">
        <v>19108</v>
      </c>
      <c r="O3472">
        <v>19242</v>
      </c>
      <c r="P3472" s="2">
        <v>19107</v>
      </c>
      <c r="Q3472" s="6" t="s">
        <v>3243</v>
      </c>
      <c r="W3472"/>
    </row>
    <row r="3473" spans="1:23" x14ac:dyDescent="0.2">
      <c r="A3473" t="s">
        <v>4265</v>
      </c>
      <c r="B3473">
        <v>5248</v>
      </c>
      <c r="C3473">
        <v>71</v>
      </c>
      <c r="D3473" t="s">
        <v>4265</v>
      </c>
      <c r="E3473" t="s">
        <v>3879</v>
      </c>
      <c r="F3473" t="s">
        <v>4164</v>
      </c>
      <c r="G3473" t="s">
        <v>3183</v>
      </c>
      <c r="H3473">
        <v>18352</v>
      </c>
      <c r="I3473">
        <v>18352</v>
      </c>
      <c r="J3473">
        <v>18369</v>
      </c>
      <c r="K3473">
        <v>18436</v>
      </c>
      <c r="L3473">
        <v>18469</v>
      </c>
      <c r="M3473">
        <v>18507</v>
      </c>
      <c r="N3473">
        <v>18468</v>
      </c>
      <c r="O3473">
        <v>18403</v>
      </c>
      <c r="P3473" s="2">
        <v>18355</v>
      </c>
      <c r="Q3473" s="6" t="s">
        <v>3243</v>
      </c>
      <c r="W3473"/>
    </row>
    <row r="3474" spans="1:23" x14ac:dyDescent="0.2">
      <c r="A3474" t="s">
        <v>4266</v>
      </c>
      <c r="B3474">
        <v>5404</v>
      </c>
      <c r="C3474">
        <v>71</v>
      </c>
      <c r="D3474" t="s">
        <v>4266</v>
      </c>
      <c r="E3474" t="s">
        <v>3880</v>
      </c>
      <c r="F3474" t="s">
        <v>4164</v>
      </c>
      <c r="G3474" t="s">
        <v>3183</v>
      </c>
      <c r="H3474">
        <v>5209</v>
      </c>
      <c r="I3474">
        <v>5207</v>
      </c>
      <c r="J3474">
        <v>5210</v>
      </c>
      <c r="K3474">
        <v>5220</v>
      </c>
      <c r="L3474">
        <v>5227</v>
      </c>
      <c r="M3474">
        <v>5230</v>
      </c>
      <c r="N3474">
        <v>5221</v>
      </c>
      <c r="O3474">
        <v>5188</v>
      </c>
      <c r="P3474" s="2">
        <v>5148</v>
      </c>
      <c r="Q3474" s="6" t="s">
        <v>3243</v>
      </c>
      <c r="W3474"/>
    </row>
    <row r="3475" spans="1:23" x14ac:dyDescent="0.2">
      <c r="A3475" t="s">
        <v>4267</v>
      </c>
      <c r="B3475">
        <v>5573</v>
      </c>
      <c r="C3475">
        <v>71</v>
      </c>
      <c r="D3475" t="s">
        <v>4267</v>
      </c>
      <c r="E3475" t="s">
        <v>3881</v>
      </c>
      <c r="F3475" t="s">
        <v>4164</v>
      </c>
      <c r="G3475" t="s">
        <v>3183</v>
      </c>
      <c r="H3475">
        <v>56657</v>
      </c>
      <c r="I3475">
        <v>56653</v>
      </c>
      <c r="J3475">
        <v>56681</v>
      </c>
      <c r="K3475">
        <v>56740</v>
      </c>
      <c r="L3475">
        <v>56786</v>
      </c>
      <c r="M3475">
        <v>56776</v>
      </c>
      <c r="N3475">
        <v>56608</v>
      </c>
      <c r="O3475">
        <v>56218</v>
      </c>
      <c r="P3475" s="2">
        <v>55748</v>
      </c>
      <c r="Q3475" s="6" t="s">
        <v>3243</v>
      </c>
      <c r="R3475" s="2" t="s">
        <v>3243</v>
      </c>
      <c r="S3475" s="2">
        <f>SUMIF(Q:Q,R3475,P:P)</f>
        <v>6455757</v>
      </c>
      <c r="T3475" s="2">
        <f>S3475-$S$4</f>
        <v>-6793.2599999997765</v>
      </c>
      <c r="W3475"/>
    </row>
    <row r="3476" spans="1:23" x14ac:dyDescent="0.2">
      <c r="A3476" t="s">
        <v>4268</v>
      </c>
      <c r="B3476">
        <v>5976</v>
      </c>
      <c r="C3476">
        <v>71</v>
      </c>
      <c r="D3476" t="s">
        <v>4268</v>
      </c>
      <c r="E3476" t="s">
        <v>3882</v>
      </c>
      <c r="F3476" t="s">
        <v>4166</v>
      </c>
      <c r="G3476" t="s">
        <v>3183</v>
      </c>
      <c r="H3476">
        <v>1126</v>
      </c>
      <c r="I3476">
        <v>1134</v>
      </c>
      <c r="J3476">
        <v>1135</v>
      </c>
      <c r="K3476">
        <v>1142</v>
      </c>
      <c r="L3476">
        <v>1145</v>
      </c>
      <c r="M3476">
        <v>1149</v>
      </c>
      <c r="N3476">
        <v>1156</v>
      </c>
      <c r="O3476">
        <v>1160</v>
      </c>
      <c r="P3476" s="2">
        <v>1157</v>
      </c>
      <c r="Q3476" t="s">
        <v>3271</v>
      </c>
      <c r="R3476" s="2" t="s">
        <v>3271</v>
      </c>
      <c r="S3476" s="2">
        <f>SUMIF(Q:Q,R3476,P:P)</f>
        <v>6468957</v>
      </c>
      <c r="T3476" s="2">
        <f>S3476-$S$4</f>
        <v>6406.7400000002235</v>
      </c>
      <c r="W3476"/>
    </row>
    <row r="3477" spans="1:23" x14ac:dyDescent="0.2">
      <c r="A3477" t="s">
        <v>4269</v>
      </c>
      <c r="B3477">
        <v>6587</v>
      </c>
      <c r="C3477">
        <v>71</v>
      </c>
      <c r="D3477" s="1" t="s">
        <v>4269</v>
      </c>
      <c r="E3477" t="s">
        <v>3883</v>
      </c>
      <c r="F3477" t="s">
        <v>4165</v>
      </c>
      <c r="G3477" t="s">
        <v>3183</v>
      </c>
      <c r="H3477">
        <v>22018</v>
      </c>
      <c r="I3477">
        <v>22050</v>
      </c>
      <c r="J3477">
        <v>22075</v>
      </c>
      <c r="K3477">
        <v>22172</v>
      </c>
      <c r="L3477">
        <v>22232</v>
      </c>
      <c r="M3477">
        <v>22295</v>
      </c>
      <c r="N3477">
        <v>22267</v>
      </c>
      <c r="O3477">
        <v>22193</v>
      </c>
      <c r="P3477" s="2">
        <v>22075</v>
      </c>
      <c r="Q3477" t="s">
        <v>3271</v>
      </c>
      <c r="W3477"/>
    </row>
    <row r="3478" spans="1:23" x14ac:dyDescent="0.2">
      <c r="A3478" t="s">
        <v>4270</v>
      </c>
      <c r="B3478">
        <v>6704</v>
      </c>
      <c r="C3478">
        <v>71</v>
      </c>
      <c r="D3478" t="s">
        <v>4270</v>
      </c>
      <c r="E3478" t="s">
        <v>3884</v>
      </c>
      <c r="F3478" t="s">
        <v>4164</v>
      </c>
      <c r="G3478" t="s">
        <v>3183</v>
      </c>
      <c r="H3478">
        <v>23706</v>
      </c>
      <c r="I3478">
        <v>23701</v>
      </c>
      <c r="J3478">
        <v>23724</v>
      </c>
      <c r="K3478">
        <v>23782</v>
      </c>
      <c r="L3478">
        <v>23808</v>
      </c>
      <c r="M3478">
        <v>23810</v>
      </c>
      <c r="N3478">
        <v>23746</v>
      </c>
      <c r="O3478">
        <v>23588</v>
      </c>
      <c r="P3478" s="2">
        <v>23401</v>
      </c>
      <c r="Q3478" s="6" t="s">
        <v>3243</v>
      </c>
      <c r="W3478"/>
    </row>
    <row r="3479" spans="1:23" x14ac:dyDescent="0.2">
      <c r="A3479" t="s">
        <v>4271</v>
      </c>
      <c r="B3479">
        <v>7133</v>
      </c>
      <c r="C3479">
        <v>71</v>
      </c>
      <c r="D3479" s="1" t="s">
        <v>4271</v>
      </c>
      <c r="E3479" t="s">
        <v>3885</v>
      </c>
      <c r="F3479" t="s">
        <v>4165</v>
      </c>
      <c r="G3479" t="s">
        <v>3183</v>
      </c>
      <c r="H3479">
        <v>73366</v>
      </c>
      <c r="I3479">
        <v>73357</v>
      </c>
      <c r="J3479">
        <v>73483</v>
      </c>
      <c r="K3479">
        <v>73760</v>
      </c>
      <c r="L3479">
        <v>73932</v>
      </c>
      <c r="M3479">
        <v>73915</v>
      </c>
      <c r="N3479">
        <v>74075</v>
      </c>
      <c r="O3479">
        <v>74230</v>
      </c>
      <c r="P3479" s="2">
        <v>74518</v>
      </c>
      <c r="Q3479" t="s">
        <v>3271</v>
      </c>
      <c r="W3479"/>
    </row>
    <row r="3480" spans="1:23" x14ac:dyDescent="0.2">
      <c r="A3480" t="s">
        <v>4272</v>
      </c>
      <c r="B3480">
        <v>7640</v>
      </c>
      <c r="C3480">
        <v>71</v>
      </c>
      <c r="D3480" t="s">
        <v>4272</v>
      </c>
      <c r="E3480" t="s">
        <v>3886</v>
      </c>
      <c r="F3480" t="s">
        <v>4170</v>
      </c>
      <c r="G3480" t="s">
        <v>3183</v>
      </c>
      <c r="H3480">
        <v>1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 s="2">
        <v>0</v>
      </c>
      <c r="Q3480" t="s">
        <v>3271</v>
      </c>
      <c r="W3480"/>
    </row>
    <row r="3481" spans="1:23" x14ac:dyDescent="0.2">
      <c r="A3481" t="s">
        <v>4273</v>
      </c>
      <c r="B3481">
        <v>7770</v>
      </c>
      <c r="C3481">
        <v>71</v>
      </c>
      <c r="D3481" t="s">
        <v>4273</v>
      </c>
      <c r="E3481" t="s">
        <v>3887</v>
      </c>
      <c r="F3481" t="s">
        <v>4170</v>
      </c>
      <c r="G3481" t="s">
        <v>3183</v>
      </c>
      <c r="H3481">
        <v>6191</v>
      </c>
      <c r="I3481">
        <v>6212</v>
      </c>
      <c r="J3481">
        <v>6225</v>
      </c>
      <c r="K3481">
        <v>6216</v>
      </c>
      <c r="L3481">
        <v>6209</v>
      </c>
      <c r="M3481">
        <v>6183</v>
      </c>
      <c r="N3481">
        <v>6170</v>
      </c>
      <c r="O3481">
        <v>6162</v>
      </c>
      <c r="P3481" s="2">
        <v>6152</v>
      </c>
      <c r="Q3481" t="s">
        <v>3271</v>
      </c>
      <c r="W3481"/>
    </row>
    <row r="3482" spans="1:23" x14ac:dyDescent="0.2">
      <c r="A3482" t="s">
        <v>4274</v>
      </c>
      <c r="B3482">
        <v>8225</v>
      </c>
      <c r="C3482">
        <v>71</v>
      </c>
      <c r="D3482" t="s">
        <v>4274</v>
      </c>
      <c r="E3482" t="s">
        <v>3888</v>
      </c>
      <c r="F3482" t="s">
        <v>4164</v>
      </c>
      <c r="G3482" t="s">
        <v>3183</v>
      </c>
      <c r="H3482">
        <v>16446</v>
      </c>
      <c r="I3482">
        <v>16444</v>
      </c>
      <c r="J3482">
        <v>16459</v>
      </c>
      <c r="K3482">
        <v>16492</v>
      </c>
      <c r="L3482">
        <v>16508</v>
      </c>
      <c r="M3482">
        <v>16508</v>
      </c>
      <c r="N3482">
        <v>16467</v>
      </c>
      <c r="O3482">
        <v>16365</v>
      </c>
      <c r="P3482" s="2">
        <v>16248</v>
      </c>
      <c r="Q3482" s="6" t="s">
        <v>3243</v>
      </c>
      <c r="W3482"/>
    </row>
    <row r="3483" spans="1:23" x14ac:dyDescent="0.2">
      <c r="A3483" t="s">
        <v>4275</v>
      </c>
      <c r="B3483">
        <v>8446</v>
      </c>
      <c r="C3483">
        <v>71</v>
      </c>
      <c r="D3483" t="s">
        <v>4275</v>
      </c>
      <c r="E3483" t="s">
        <v>3889</v>
      </c>
      <c r="F3483" t="s">
        <v>4164</v>
      </c>
      <c r="G3483" t="s">
        <v>3183</v>
      </c>
      <c r="H3483">
        <v>7932</v>
      </c>
      <c r="I3483">
        <v>7919</v>
      </c>
      <c r="J3483">
        <v>7923</v>
      </c>
      <c r="K3483">
        <v>7937</v>
      </c>
      <c r="L3483">
        <v>7949</v>
      </c>
      <c r="M3483">
        <v>7953</v>
      </c>
      <c r="N3483">
        <v>7934</v>
      </c>
      <c r="O3483">
        <v>7884</v>
      </c>
      <c r="P3483" s="2">
        <v>7823</v>
      </c>
      <c r="Q3483" s="6" t="s">
        <v>3243</v>
      </c>
      <c r="W3483"/>
    </row>
    <row r="3484" spans="1:23" x14ac:dyDescent="0.2">
      <c r="A3484" t="s">
        <v>4276</v>
      </c>
      <c r="B3484">
        <v>8576</v>
      </c>
      <c r="C3484">
        <v>71</v>
      </c>
      <c r="D3484" t="s">
        <v>4276</v>
      </c>
      <c r="E3484" t="s">
        <v>3890</v>
      </c>
      <c r="F3484" t="s">
        <v>4164</v>
      </c>
      <c r="G3484" t="s">
        <v>3183</v>
      </c>
      <c r="H3484">
        <v>18978</v>
      </c>
      <c r="I3484">
        <v>18974</v>
      </c>
      <c r="J3484">
        <v>18984</v>
      </c>
      <c r="K3484">
        <v>19010</v>
      </c>
      <c r="L3484">
        <v>19032</v>
      </c>
      <c r="M3484">
        <v>19034</v>
      </c>
      <c r="N3484">
        <v>18992</v>
      </c>
      <c r="O3484">
        <v>18891</v>
      </c>
      <c r="P3484" s="2">
        <v>18753</v>
      </c>
      <c r="Q3484" s="6" t="s">
        <v>3243</v>
      </c>
      <c r="W3484"/>
    </row>
    <row r="3485" spans="1:23" x14ac:dyDescent="0.2">
      <c r="A3485" t="s">
        <v>4277</v>
      </c>
      <c r="B3485">
        <v>9447</v>
      </c>
      <c r="C3485">
        <v>71</v>
      </c>
      <c r="D3485" t="s">
        <v>4277</v>
      </c>
      <c r="E3485" t="s">
        <v>3891</v>
      </c>
      <c r="F3485" t="s">
        <v>4164</v>
      </c>
      <c r="G3485" t="s">
        <v>3183</v>
      </c>
      <c r="H3485">
        <v>13644</v>
      </c>
      <c r="I3485">
        <v>13656</v>
      </c>
      <c r="J3485">
        <v>13670</v>
      </c>
      <c r="K3485">
        <v>13747</v>
      </c>
      <c r="L3485">
        <v>13789</v>
      </c>
      <c r="M3485">
        <v>13821</v>
      </c>
      <c r="N3485">
        <v>13807</v>
      </c>
      <c r="O3485">
        <v>13738</v>
      </c>
      <c r="P3485" s="2">
        <v>13664</v>
      </c>
      <c r="Q3485" s="6" t="s">
        <v>3243</v>
      </c>
      <c r="W3485"/>
    </row>
    <row r="3486" spans="1:23" x14ac:dyDescent="0.2">
      <c r="A3486" t="s">
        <v>4278</v>
      </c>
      <c r="B3486">
        <v>9642</v>
      </c>
      <c r="C3486">
        <v>71</v>
      </c>
      <c r="D3486" t="s">
        <v>4278</v>
      </c>
      <c r="E3486" t="s">
        <v>3352</v>
      </c>
      <c r="F3486" t="s">
        <v>4164</v>
      </c>
      <c r="G3486" t="s">
        <v>3183</v>
      </c>
      <c r="H3486">
        <v>28925</v>
      </c>
      <c r="I3486">
        <v>28925</v>
      </c>
      <c r="J3486">
        <v>28947</v>
      </c>
      <c r="K3486">
        <v>29034</v>
      </c>
      <c r="L3486">
        <v>29116</v>
      </c>
      <c r="M3486">
        <v>29185</v>
      </c>
      <c r="N3486">
        <v>29174</v>
      </c>
      <c r="O3486">
        <v>29050</v>
      </c>
      <c r="P3486" s="2">
        <v>28886</v>
      </c>
      <c r="Q3486" s="6" t="s">
        <v>3243</v>
      </c>
      <c r="W3486"/>
    </row>
    <row r="3487" spans="1:23" x14ac:dyDescent="0.2">
      <c r="A3487" t="s">
        <v>4279</v>
      </c>
      <c r="B3487">
        <v>9759</v>
      </c>
      <c r="C3487">
        <v>71</v>
      </c>
      <c r="D3487" t="s">
        <v>4279</v>
      </c>
      <c r="E3487" t="s">
        <v>3892</v>
      </c>
      <c r="F3487" t="s">
        <v>4166</v>
      </c>
      <c r="G3487" t="s">
        <v>3183</v>
      </c>
      <c r="H3487">
        <v>618</v>
      </c>
      <c r="I3487">
        <v>623</v>
      </c>
      <c r="J3487">
        <v>624</v>
      </c>
      <c r="K3487">
        <v>628</v>
      </c>
      <c r="L3487">
        <v>629</v>
      </c>
      <c r="M3487">
        <v>630</v>
      </c>
      <c r="N3487">
        <v>633</v>
      </c>
      <c r="O3487">
        <v>634</v>
      </c>
      <c r="P3487" s="2">
        <v>632</v>
      </c>
      <c r="Q3487" t="s">
        <v>3271</v>
      </c>
      <c r="W3487"/>
    </row>
    <row r="3488" spans="1:23" x14ac:dyDescent="0.2">
      <c r="A3488" t="s">
        <v>4280</v>
      </c>
      <c r="B3488">
        <v>9798</v>
      </c>
      <c r="C3488">
        <v>71</v>
      </c>
      <c r="D3488" t="s">
        <v>4280</v>
      </c>
      <c r="E3488" t="s">
        <v>3893</v>
      </c>
      <c r="F3488" t="s">
        <v>4164</v>
      </c>
      <c r="G3488" t="s">
        <v>3183</v>
      </c>
      <c r="H3488">
        <v>4206</v>
      </c>
      <c r="I3488">
        <v>4206</v>
      </c>
      <c r="J3488">
        <v>4213</v>
      </c>
      <c r="K3488">
        <v>4223</v>
      </c>
      <c r="L3488">
        <v>4229</v>
      </c>
      <c r="M3488">
        <v>4232</v>
      </c>
      <c r="N3488">
        <v>4224</v>
      </c>
      <c r="O3488">
        <v>4199</v>
      </c>
      <c r="P3488" s="2">
        <v>4170</v>
      </c>
      <c r="Q3488" s="6" t="s">
        <v>3243</v>
      </c>
      <c r="W3488"/>
    </row>
    <row r="3489" spans="1:23" x14ac:dyDescent="0.2">
      <c r="A3489" t="s">
        <v>4281</v>
      </c>
      <c r="B3489">
        <v>9980</v>
      </c>
      <c r="C3489">
        <v>71</v>
      </c>
      <c r="D3489" t="s">
        <v>4281</v>
      </c>
      <c r="E3489" t="s">
        <v>3894</v>
      </c>
      <c r="F3489" t="s">
        <v>4164</v>
      </c>
      <c r="G3489" t="s">
        <v>3183</v>
      </c>
      <c r="H3489">
        <v>10559</v>
      </c>
      <c r="I3489">
        <v>10569</v>
      </c>
      <c r="J3489">
        <v>10582</v>
      </c>
      <c r="K3489">
        <v>10653</v>
      </c>
      <c r="L3489">
        <v>10697</v>
      </c>
      <c r="M3489">
        <v>10744</v>
      </c>
      <c r="N3489">
        <v>10759</v>
      </c>
      <c r="O3489">
        <v>10782</v>
      </c>
      <c r="P3489" s="2">
        <v>10780</v>
      </c>
      <c r="Q3489" s="6" t="s">
        <v>3243</v>
      </c>
      <c r="W3489"/>
    </row>
    <row r="3490" spans="1:23" x14ac:dyDescent="0.2">
      <c r="A3490" t="s">
        <v>4282</v>
      </c>
      <c r="B3490">
        <v>10487</v>
      </c>
      <c r="C3490">
        <v>71</v>
      </c>
      <c r="D3490" t="s">
        <v>4282</v>
      </c>
      <c r="E3490" t="s">
        <v>3895</v>
      </c>
      <c r="F3490" t="s">
        <v>4164</v>
      </c>
      <c r="G3490" t="s">
        <v>3183</v>
      </c>
      <c r="H3490">
        <v>37042</v>
      </c>
      <c r="I3490">
        <v>37116</v>
      </c>
      <c r="J3490">
        <v>37152</v>
      </c>
      <c r="K3490">
        <v>37224</v>
      </c>
      <c r="L3490">
        <v>37286</v>
      </c>
      <c r="M3490">
        <v>37311</v>
      </c>
      <c r="N3490">
        <v>37232</v>
      </c>
      <c r="O3490">
        <v>37008</v>
      </c>
      <c r="P3490" s="2">
        <v>36732</v>
      </c>
      <c r="Q3490" s="6" t="s">
        <v>3243</v>
      </c>
      <c r="W3490"/>
    </row>
    <row r="3491" spans="1:23" x14ac:dyDescent="0.2">
      <c r="A3491" t="s">
        <v>4283</v>
      </c>
      <c r="B3491">
        <v>10513</v>
      </c>
      <c r="C3491">
        <v>71</v>
      </c>
      <c r="D3491" t="s">
        <v>4283</v>
      </c>
      <c r="E3491" t="s">
        <v>3896</v>
      </c>
      <c r="F3491" t="s">
        <v>4164</v>
      </c>
      <c r="G3491" t="s">
        <v>3183</v>
      </c>
      <c r="H3491">
        <v>7835</v>
      </c>
      <c r="I3491">
        <v>7831</v>
      </c>
      <c r="J3491">
        <v>7852</v>
      </c>
      <c r="K3491">
        <v>7875</v>
      </c>
      <c r="L3491">
        <v>7896</v>
      </c>
      <c r="M3491">
        <v>7909</v>
      </c>
      <c r="N3491">
        <v>7893</v>
      </c>
      <c r="O3491">
        <v>7845</v>
      </c>
      <c r="P3491" s="2">
        <v>7787</v>
      </c>
      <c r="Q3491" s="6" t="s">
        <v>3243</v>
      </c>
      <c r="W3491"/>
    </row>
    <row r="3492" spans="1:23" x14ac:dyDescent="0.2">
      <c r="A3492" t="s">
        <v>4284</v>
      </c>
      <c r="B3492">
        <v>10906</v>
      </c>
      <c r="C3492">
        <v>71</v>
      </c>
      <c r="D3492" t="s">
        <v>4284</v>
      </c>
      <c r="E3492" t="s">
        <v>3897</v>
      </c>
      <c r="F3492" t="s">
        <v>4166</v>
      </c>
      <c r="G3492" t="s">
        <v>3183</v>
      </c>
      <c r="H3492">
        <v>11131</v>
      </c>
      <c r="I3492">
        <v>11105</v>
      </c>
      <c r="J3492">
        <v>11123</v>
      </c>
      <c r="K3492">
        <v>11203</v>
      </c>
      <c r="L3492">
        <v>11242</v>
      </c>
      <c r="M3492">
        <v>11279</v>
      </c>
      <c r="N3492">
        <v>11293</v>
      </c>
      <c r="O3492">
        <v>11314</v>
      </c>
      <c r="P3492" s="2">
        <v>11310</v>
      </c>
      <c r="Q3492" t="s">
        <v>3271</v>
      </c>
      <c r="W3492"/>
    </row>
    <row r="3493" spans="1:23" x14ac:dyDescent="0.2">
      <c r="A3493" t="s">
        <v>4285</v>
      </c>
      <c r="B3493">
        <v>11332</v>
      </c>
      <c r="C3493">
        <v>71</v>
      </c>
      <c r="D3493" s="1" t="s">
        <v>4285</v>
      </c>
      <c r="E3493" t="s">
        <v>3898</v>
      </c>
      <c r="F3493" t="s">
        <v>4165</v>
      </c>
      <c r="G3493" t="s">
        <v>3183</v>
      </c>
      <c r="H3493">
        <v>39711</v>
      </c>
      <c r="I3493">
        <v>39729</v>
      </c>
      <c r="J3493">
        <v>39777</v>
      </c>
      <c r="K3493">
        <v>39982</v>
      </c>
      <c r="L3493">
        <v>40166</v>
      </c>
      <c r="M3493">
        <v>40301</v>
      </c>
      <c r="N3493">
        <v>40324</v>
      </c>
      <c r="O3493">
        <v>40280</v>
      </c>
      <c r="P3493" s="2">
        <v>40069</v>
      </c>
      <c r="Q3493" t="s">
        <v>3271</v>
      </c>
      <c r="W3493"/>
    </row>
    <row r="3494" spans="1:23" x14ac:dyDescent="0.2">
      <c r="A3494" t="s">
        <v>4286</v>
      </c>
      <c r="B3494">
        <v>11358</v>
      </c>
      <c r="C3494">
        <v>71</v>
      </c>
      <c r="D3494" t="s">
        <v>4286</v>
      </c>
      <c r="E3494" t="s">
        <v>3899</v>
      </c>
      <c r="F3494" t="s">
        <v>4166</v>
      </c>
      <c r="G3494" t="s">
        <v>3183</v>
      </c>
      <c r="H3494">
        <v>37691</v>
      </c>
      <c r="I3494">
        <v>37691</v>
      </c>
      <c r="J3494">
        <v>37762</v>
      </c>
      <c r="K3494">
        <v>38054</v>
      </c>
      <c r="L3494">
        <v>38129</v>
      </c>
      <c r="M3494">
        <v>38229</v>
      </c>
      <c r="N3494">
        <v>38360</v>
      </c>
      <c r="O3494">
        <v>38428</v>
      </c>
      <c r="P3494" s="2">
        <v>38291</v>
      </c>
      <c r="Q3494" t="s">
        <v>3271</v>
      </c>
      <c r="W3494"/>
    </row>
    <row r="3495" spans="1:23" x14ac:dyDescent="0.2">
      <c r="A3495" t="s">
        <v>4287</v>
      </c>
      <c r="B3495">
        <v>12476</v>
      </c>
      <c r="C3495">
        <v>71</v>
      </c>
      <c r="D3495" t="s">
        <v>4287</v>
      </c>
      <c r="E3495" t="s">
        <v>3900</v>
      </c>
      <c r="F3495" t="s">
        <v>4168</v>
      </c>
      <c r="G3495" t="s">
        <v>3183</v>
      </c>
      <c r="H3495">
        <v>9345</v>
      </c>
      <c r="I3495">
        <v>9345</v>
      </c>
      <c r="J3495">
        <v>9365</v>
      </c>
      <c r="K3495">
        <v>9367</v>
      </c>
      <c r="L3495">
        <v>9373</v>
      </c>
      <c r="M3495">
        <v>9396</v>
      </c>
      <c r="N3495">
        <v>9392</v>
      </c>
      <c r="O3495">
        <v>9384</v>
      </c>
      <c r="P3495" s="2">
        <v>9414</v>
      </c>
      <c r="Q3495" t="s">
        <v>3271</v>
      </c>
      <c r="W3495"/>
    </row>
    <row r="3496" spans="1:23" x14ac:dyDescent="0.2">
      <c r="A3496" t="s">
        <v>4288</v>
      </c>
      <c r="B3496">
        <v>14000</v>
      </c>
      <c r="C3496">
        <v>71</v>
      </c>
      <c r="D3496" s="1" t="s">
        <v>4288</v>
      </c>
      <c r="E3496" t="s">
        <v>3901</v>
      </c>
      <c r="F3496" t="s">
        <v>4164</v>
      </c>
      <c r="G3496" t="s">
        <v>3183</v>
      </c>
      <c r="H3496">
        <v>2695598</v>
      </c>
      <c r="I3496">
        <v>2695620</v>
      </c>
      <c r="J3496">
        <v>2697736</v>
      </c>
      <c r="K3496">
        <v>2705404</v>
      </c>
      <c r="L3496">
        <v>2714120</v>
      </c>
      <c r="M3496">
        <v>2718887</v>
      </c>
      <c r="N3496">
        <v>2718530</v>
      </c>
      <c r="O3496">
        <v>2713596</v>
      </c>
      <c r="P3496" s="2">
        <v>2704958</v>
      </c>
      <c r="Q3496" s="6" t="s">
        <v>3243</v>
      </c>
      <c r="W3496"/>
    </row>
    <row r="3497" spans="1:23" x14ac:dyDescent="0.2">
      <c r="A3497" t="s">
        <v>4289</v>
      </c>
      <c r="B3497">
        <v>14026</v>
      </c>
      <c r="C3497">
        <v>71</v>
      </c>
      <c r="D3497" t="s">
        <v>4289</v>
      </c>
      <c r="E3497" t="s">
        <v>3902</v>
      </c>
      <c r="F3497" t="s">
        <v>4164</v>
      </c>
      <c r="G3497" t="s">
        <v>3183</v>
      </c>
      <c r="H3497">
        <v>30276</v>
      </c>
      <c r="I3497">
        <v>30367</v>
      </c>
      <c r="J3497">
        <v>30386</v>
      </c>
      <c r="K3497">
        <v>30438</v>
      </c>
      <c r="L3497">
        <v>30483</v>
      </c>
      <c r="M3497">
        <v>30509</v>
      </c>
      <c r="N3497">
        <v>30441</v>
      </c>
      <c r="O3497">
        <v>30254</v>
      </c>
      <c r="P3497" s="2">
        <v>30026</v>
      </c>
      <c r="Q3497" s="6" t="s">
        <v>3243</v>
      </c>
      <c r="W3497"/>
    </row>
    <row r="3498" spans="1:23" x14ac:dyDescent="0.2">
      <c r="A3498" t="s">
        <v>4290</v>
      </c>
      <c r="B3498">
        <v>14065</v>
      </c>
      <c r="C3498">
        <v>71</v>
      </c>
      <c r="D3498" t="s">
        <v>4290</v>
      </c>
      <c r="E3498" t="s">
        <v>3903</v>
      </c>
      <c r="F3498" t="s">
        <v>4164</v>
      </c>
      <c r="G3498" t="s">
        <v>3183</v>
      </c>
      <c r="H3498">
        <v>14305</v>
      </c>
      <c r="I3498">
        <v>14304</v>
      </c>
      <c r="J3498">
        <v>14318</v>
      </c>
      <c r="K3498">
        <v>14378</v>
      </c>
      <c r="L3498">
        <v>14411</v>
      </c>
      <c r="M3498">
        <v>14431</v>
      </c>
      <c r="N3498">
        <v>14410</v>
      </c>
      <c r="O3498">
        <v>14332</v>
      </c>
      <c r="P3498" s="2">
        <v>14236</v>
      </c>
      <c r="Q3498" s="6" t="s">
        <v>3243</v>
      </c>
      <c r="W3498"/>
    </row>
    <row r="3499" spans="1:23" x14ac:dyDescent="0.2">
      <c r="A3499" t="s">
        <v>4291</v>
      </c>
      <c r="B3499">
        <v>14351</v>
      </c>
      <c r="C3499">
        <v>71</v>
      </c>
      <c r="D3499" t="s">
        <v>4291</v>
      </c>
      <c r="E3499" t="s">
        <v>3904</v>
      </c>
      <c r="F3499" t="s">
        <v>4164</v>
      </c>
      <c r="G3499" t="s">
        <v>3183</v>
      </c>
      <c r="H3499">
        <v>83891</v>
      </c>
      <c r="I3499">
        <v>84241</v>
      </c>
      <c r="J3499">
        <v>84284</v>
      </c>
      <c r="K3499">
        <v>84389</v>
      </c>
      <c r="L3499">
        <v>84471</v>
      </c>
      <c r="M3499">
        <v>84469</v>
      </c>
      <c r="N3499">
        <v>84234</v>
      </c>
      <c r="O3499">
        <v>83669</v>
      </c>
      <c r="P3499" s="2">
        <v>82992</v>
      </c>
      <c r="Q3499" s="6" t="s">
        <v>3243</v>
      </c>
      <c r="W3499"/>
    </row>
    <row r="3500" spans="1:23" x14ac:dyDescent="0.2">
      <c r="A3500" t="s">
        <v>4292</v>
      </c>
      <c r="B3500">
        <v>14572</v>
      </c>
      <c r="C3500">
        <v>71</v>
      </c>
      <c r="D3500" s="1" t="s">
        <v>4292</v>
      </c>
      <c r="E3500" t="s">
        <v>3905</v>
      </c>
      <c r="F3500" t="s">
        <v>4165</v>
      </c>
      <c r="G3500" t="s">
        <v>3183</v>
      </c>
      <c r="H3500">
        <v>8427</v>
      </c>
      <c r="I3500">
        <v>8429</v>
      </c>
      <c r="J3500">
        <v>8441</v>
      </c>
      <c r="K3500">
        <v>8511</v>
      </c>
      <c r="L3500">
        <v>8565</v>
      </c>
      <c r="M3500">
        <v>8627</v>
      </c>
      <c r="N3500">
        <v>8652</v>
      </c>
      <c r="O3500">
        <v>8662</v>
      </c>
      <c r="P3500" s="2">
        <v>8653</v>
      </c>
      <c r="Q3500" t="s">
        <v>3243</v>
      </c>
      <c r="W3500"/>
    </row>
    <row r="3501" spans="1:23" x14ac:dyDescent="0.2">
      <c r="A3501" t="s">
        <v>4293</v>
      </c>
      <c r="B3501">
        <v>15170</v>
      </c>
      <c r="C3501">
        <v>71</v>
      </c>
      <c r="D3501" t="s">
        <v>4293</v>
      </c>
      <c r="E3501" t="s">
        <v>3906</v>
      </c>
      <c r="F3501" t="s">
        <v>4168</v>
      </c>
      <c r="G3501" t="s">
        <v>3183</v>
      </c>
      <c r="H3501">
        <v>2</v>
      </c>
      <c r="I3501">
        <v>2</v>
      </c>
      <c r="J3501">
        <v>2</v>
      </c>
      <c r="K3501">
        <v>2</v>
      </c>
      <c r="L3501">
        <v>2</v>
      </c>
      <c r="M3501">
        <v>2</v>
      </c>
      <c r="N3501">
        <v>2</v>
      </c>
      <c r="O3501">
        <v>2</v>
      </c>
      <c r="P3501" s="2">
        <v>2</v>
      </c>
      <c r="Q3501" t="s">
        <v>3271</v>
      </c>
      <c r="W3501"/>
    </row>
    <row r="3502" spans="1:23" x14ac:dyDescent="0.2">
      <c r="A3502" t="s">
        <v>4294</v>
      </c>
      <c r="B3502">
        <v>16691</v>
      </c>
      <c r="C3502">
        <v>71</v>
      </c>
      <c r="D3502" t="s">
        <v>4294</v>
      </c>
      <c r="E3502" t="s">
        <v>3907</v>
      </c>
      <c r="F3502" t="s">
        <v>4164</v>
      </c>
      <c r="G3502" t="s">
        <v>3183</v>
      </c>
      <c r="H3502">
        <v>16541</v>
      </c>
      <c r="I3502">
        <v>16544</v>
      </c>
      <c r="J3502">
        <v>16558</v>
      </c>
      <c r="K3502">
        <v>16603</v>
      </c>
      <c r="L3502">
        <v>16837</v>
      </c>
      <c r="M3502">
        <v>16862</v>
      </c>
      <c r="N3502">
        <v>16839</v>
      </c>
      <c r="O3502">
        <v>16750</v>
      </c>
      <c r="P3502" s="2">
        <v>16637</v>
      </c>
      <c r="Q3502" s="6" t="s">
        <v>3243</v>
      </c>
      <c r="W3502"/>
    </row>
    <row r="3503" spans="1:23" x14ac:dyDescent="0.2">
      <c r="A3503" t="s">
        <v>4295</v>
      </c>
      <c r="B3503">
        <v>16873</v>
      </c>
      <c r="C3503">
        <v>71</v>
      </c>
      <c r="D3503" t="s">
        <v>4295</v>
      </c>
      <c r="E3503" t="s">
        <v>3908</v>
      </c>
      <c r="F3503" t="s">
        <v>4164</v>
      </c>
      <c r="G3503" t="s">
        <v>3183</v>
      </c>
      <c r="H3503">
        <v>5895</v>
      </c>
      <c r="I3503">
        <v>5882</v>
      </c>
      <c r="J3503">
        <v>5925</v>
      </c>
      <c r="K3503">
        <v>5942</v>
      </c>
      <c r="L3503">
        <v>5954</v>
      </c>
      <c r="M3503">
        <v>5963</v>
      </c>
      <c r="N3503">
        <v>5999</v>
      </c>
      <c r="O3503">
        <v>5972</v>
      </c>
      <c r="P3503" s="2">
        <v>5947</v>
      </c>
      <c r="Q3503" s="6" t="s">
        <v>3243</v>
      </c>
      <c r="W3503"/>
    </row>
    <row r="3504" spans="1:23" x14ac:dyDescent="0.2">
      <c r="A3504" t="s">
        <v>4296</v>
      </c>
      <c r="B3504">
        <v>17458</v>
      </c>
      <c r="C3504">
        <v>71</v>
      </c>
      <c r="D3504" t="s">
        <v>4296</v>
      </c>
      <c r="E3504" t="s">
        <v>3909</v>
      </c>
      <c r="F3504" t="s">
        <v>4168</v>
      </c>
      <c r="G3504" t="s">
        <v>3183</v>
      </c>
      <c r="H3504">
        <v>20837</v>
      </c>
      <c r="I3504">
        <v>20825</v>
      </c>
      <c r="J3504">
        <v>20852</v>
      </c>
      <c r="K3504">
        <v>21037</v>
      </c>
      <c r="L3504">
        <v>21014</v>
      </c>
      <c r="M3504">
        <v>21209</v>
      </c>
      <c r="N3504">
        <v>21242</v>
      </c>
      <c r="O3504">
        <v>21195</v>
      </c>
      <c r="P3504" s="2">
        <v>21169</v>
      </c>
      <c r="Q3504" t="s">
        <v>3271</v>
      </c>
      <c r="W3504"/>
    </row>
    <row r="3505" spans="1:23" x14ac:dyDescent="0.2">
      <c r="A3505" t="s">
        <v>4297</v>
      </c>
      <c r="B3505">
        <v>17497</v>
      </c>
      <c r="C3505">
        <v>71</v>
      </c>
      <c r="D3505" t="s">
        <v>4297</v>
      </c>
      <c r="E3505" t="s">
        <v>3910</v>
      </c>
      <c r="F3505" t="s">
        <v>4164</v>
      </c>
      <c r="G3505" t="s">
        <v>3183</v>
      </c>
      <c r="H3505">
        <v>10950</v>
      </c>
      <c r="I3505">
        <v>10951</v>
      </c>
      <c r="J3505">
        <v>10959</v>
      </c>
      <c r="K3505">
        <v>10987</v>
      </c>
      <c r="L3505">
        <v>11012</v>
      </c>
      <c r="M3505">
        <v>11027</v>
      </c>
      <c r="N3505">
        <v>11015</v>
      </c>
      <c r="O3505">
        <v>10958</v>
      </c>
      <c r="P3505" s="2">
        <v>10891</v>
      </c>
      <c r="Q3505" s="6" t="s">
        <v>3243</v>
      </c>
      <c r="W3505"/>
    </row>
    <row r="3506" spans="1:23" x14ac:dyDescent="0.2">
      <c r="A3506" t="s">
        <v>4298</v>
      </c>
      <c r="B3506">
        <v>17523</v>
      </c>
      <c r="C3506">
        <v>71</v>
      </c>
      <c r="D3506" t="s">
        <v>4298</v>
      </c>
      <c r="E3506" t="s">
        <v>3911</v>
      </c>
      <c r="F3506" t="s">
        <v>4164</v>
      </c>
      <c r="G3506" t="s">
        <v>3183</v>
      </c>
      <c r="H3506">
        <v>8259</v>
      </c>
      <c r="I3506">
        <v>8252</v>
      </c>
      <c r="J3506">
        <v>8291</v>
      </c>
      <c r="K3506">
        <v>8280</v>
      </c>
      <c r="L3506">
        <v>8274</v>
      </c>
      <c r="M3506">
        <v>8242</v>
      </c>
      <c r="N3506">
        <v>8216</v>
      </c>
      <c r="O3506">
        <v>8185</v>
      </c>
      <c r="P3506" s="2">
        <v>8171</v>
      </c>
      <c r="Q3506" s="6" t="s">
        <v>3243</v>
      </c>
      <c r="W3506"/>
    </row>
    <row r="3507" spans="1:23" x14ac:dyDescent="0.2">
      <c r="A3507" t="s">
        <v>4299</v>
      </c>
      <c r="B3507">
        <v>18628</v>
      </c>
      <c r="C3507">
        <v>71</v>
      </c>
      <c r="D3507" s="1" t="s">
        <v>4299</v>
      </c>
      <c r="E3507" t="s">
        <v>3912</v>
      </c>
      <c r="F3507" t="s">
        <v>4165</v>
      </c>
      <c r="G3507" t="s">
        <v>3183</v>
      </c>
      <c r="H3507">
        <v>22086</v>
      </c>
      <c r="I3507">
        <v>22086</v>
      </c>
      <c r="J3507">
        <v>22112</v>
      </c>
      <c r="K3507">
        <v>22208</v>
      </c>
      <c r="L3507">
        <v>22264</v>
      </c>
      <c r="M3507">
        <v>22320</v>
      </c>
      <c r="N3507">
        <v>22294</v>
      </c>
      <c r="O3507">
        <v>22213</v>
      </c>
      <c r="P3507" s="2">
        <v>22085</v>
      </c>
      <c r="Q3507" t="s">
        <v>3243</v>
      </c>
      <c r="R3507" s="2" t="s">
        <v>3243</v>
      </c>
      <c r="S3507" s="2">
        <f>SUMIF(Q:Q,R3507,P:P)</f>
        <v>6455757</v>
      </c>
      <c r="T3507" s="2">
        <f>S3507-$S$4</f>
        <v>-6793.2599999997765</v>
      </c>
      <c r="W3507"/>
    </row>
    <row r="3508" spans="1:23" x14ac:dyDescent="0.2">
      <c r="A3508" t="s">
        <v>4300</v>
      </c>
      <c r="B3508">
        <v>19083</v>
      </c>
      <c r="C3508">
        <v>71</v>
      </c>
      <c r="D3508" t="s">
        <v>4300</v>
      </c>
      <c r="E3508" t="s">
        <v>3913</v>
      </c>
      <c r="F3508" t="s">
        <v>4164</v>
      </c>
      <c r="G3508" t="s">
        <v>3183</v>
      </c>
      <c r="H3508">
        <v>17</v>
      </c>
      <c r="I3508">
        <v>19</v>
      </c>
      <c r="J3508">
        <v>19</v>
      </c>
      <c r="K3508">
        <v>19</v>
      </c>
      <c r="L3508">
        <v>19</v>
      </c>
      <c r="M3508">
        <v>19</v>
      </c>
      <c r="N3508">
        <v>19</v>
      </c>
      <c r="O3508">
        <v>23</v>
      </c>
      <c r="P3508" s="2">
        <v>23</v>
      </c>
      <c r="Q3508" s="6" t="s">
        <v>3243</v>
      </c>
      <c r="R3508" s="2" t="s">
        <v>3271</v>
      </c>
      <c r="S3508" s="2">
        <f>SUMIF(Q:Q,R3508,P:P)</f>
        <v>6468957</v>
      </c>
      <c r="T3508" s="2">
        <f>S3508-$S$4</f>
        <v>6406.7400000002235</v>
      </c>
      <c r="W3508"/>
    </row>
    <row r="3509" spans="1:23" x14ac:dyDescent="0.2">
      <c r="A3509" t="s">
        <v>4301</v>
      </c>
      <c r="B3509">
        <v>18992</v>
      </c>
      <c r="C3509">
        <v>71</v>
      </c>
      <c r="D3509" t="s">
        <v>4301</v>
      </c>
      <c r="E3509" t="s">
        <v>3914</v>
      </c>
      <c r="F3509" t="s">
        <v>4164</v>
      </c>
      <c r="G3509" t="s">
        <v>3183</v>
      </c>
      <c r="H3509">
        <v>172</v>
      </c>
      <c r="I3509">
        <v>172</v>
      </c>
      <c r="J3509">
        <v>172</v>
      </c>
      <c r="K3509">
        <v>173</v>
      </c>
      <c r="L3509">
        <v>173</v>
      </c>
      <c r="M3509">
        <v>174</v>
      </c>
      <c r="N3509">
        <v>175</v>
      </c>
      <c r="O3509">
        <v>179</v>
      </c>
      <c r="P3509" s="2">
        <v>178</v>
      </c>
      <c r="Q3509" s="6" t="s">
        <v>3243</v>
      </c>
      <c r="W3509"/>
    </row>
    <row r="3510" spans="1:23" x14ac:dyDescent="0.2">
      <c r="A3510" t="s">
        <v>4302</v>
      </c>
      <c r="B3510">
        <v>19642</v>
      </c>
      <c r="C3510">
        <v>71</v>
      </c>
      <c r="D3510" t="s">
        <v>4302</v>
      </c>
      <c r="E3510" t="s">
        <v>3915</v>
      </c>
      <c r="F3510" t="s">
        <v>4164</v>
      </c>
      <c r="G3510" t="s">
        <v>3183</v>
      </c>
      <c r="H3510">
        <v>58364</v>
      </c>
      <c r="I3510">
        <v>58385</v>
      </c>
      <c r="J3510">
        <v>58454</v>
      </c>
      <c r="K3510">
        <v>58654</v>
      </c>
      <c r="L3510">
        <v>58842</v>
      </c>
      <c r="M3510">
        <v>58931</v>
      </c>
      <c r="N3510">
        <v>58884</v>
      </c>
      <c r="O3510">
        <v>58547</v>
      </c>
      <c r="P3510" s="2">
        <v>58141</v>
      </c>
      <c r="Q3510" s="6" t="s">
        <v>3243</v>
      </c>
      <c r="W3510"/>
    </row>
    <row r="3511" spans="1:23" x14ac:dyDescent="0.2">
      <c r="A3511" t="s">
        <v>4303</v>
      </c>
      <c r="B3511">
        <v>19837</v>
      </c>
      <c r="C3511">
        <v>71</v>
      </c>
      <c r="D3511" t="s">
        <v>4303</v>
      </c>
      <c r="E3511" t="s">
        <v>3916</v>
      </c>
      <c r="F3511" t="s">
        <v>4168</v>
      </c>
      <c r="G3511" t="s">
        <v>3183</v>
      </c>
      <c r="H3511">
        <v>19</v>
      </c>
      <c r="I3511">
        <v>19</v>
      </c>
      <c r="J3511">
        <v>19</v>
      </c>
      <c r="K3511">
        <v>19</v>
      </c>
      <c r="L3511">
        <v>19</v>
      </c>
      <c r="M3511">
        <v>19</v>
      </c>
      <c r="N3511">
        <v>19</v>
      </c>
      <c r="O3511">
        <v>19</v>
      </c>
      <c r="P3511" s="2">
        <v>19</v>
      </c>
      <c r="Q3511" t="s">
        <v>3271</v>
      </c>
      <c r="W3511"/>
    </row>
    <row r="3512" spans="1:23" x14ac:dyDescent="0.2">
      <c r="A3512" t="s">
        <v>4304</v>
      </c>
      <c r="B3512">
        <v>20149</v>
      </c>
      <c r="C3512">
        <v>71</v>
      </c>
      <c r="D3512" t="s">
        <v>4304</v>
      </c>
      <c r="E3512" t="s">
        <v>3917</v>
      </c>
      <c r="F3512" t="s">
        <v>4164</v>
      </c>
      <c r="G3512" t="s">
        <v>3183</v>
      </c>
      <c r="H3512">
        <v>3644</v>
      </c>
      <c r="I3512">
        <v>3649</v>
      </c>
      <c r="J3512">
        <v>3650</v>
      </c>
      <c r="K3512">
        <v>3650</v>
      </c>
      <c r="L3512">
        <v>3647</v>
      </c>
      <c r="M3512">
        <v>3639</v>
      </c>
      <c r="N3512">
        <v>3621</v>
      </c>
      <c r="O3512">
        <v>3592</v>
      </c>
      <c r="P3512" s="2">
        <v>3561</v>
      </c>
      <c r="Q3512" s="6" t="s">
        <v>3243</v>
      </c>
      <c r="W3512"/>
    </row>
    <row r="3513" spans="1:23" x14ac:dyDescent="0.2">
      <c r="A3513" t="s">
        <v>4305</v>
      </c>
      <c r="B3513">
        <v>20292</v>
      </c>
      <c r="C3513">
        <v>71</v>
      </c>
      <c r="D3513" t="s">
        <v>4305</v>
      </c>
      <c r="E3513" t="s">
        <v>3918</v>
      </c>
      <c r="F3513" t="s">
        <v>4164</v>
      </c>
      <c r="G3513" t="s">
        <v>3183</v>
      </c>
      <c r="H3513">
        <v>23153</v>
      </c>
      <c r="I3513">
        <v>23074</v>
      </c>
      <c r="J3513">
        <v>23090</v>
      </c>
      <c r="K3513">
        <v>23146</v>
      </c>
      <c r="L3513">
        <v>23189</v>
      </c>
      <c r="M3513">
        <v>23238</v>
      </c>
      <c r="N3513">
        <v>23193</v>
      </c>
      <c r="O3513">
        <v>23058</v>
      </c>
      <c r="P3513" s="2">
        <v>22891</v>
      </c>
      <c r="Q3513" s="6" t="s">
        <v>3243</v>
      </c>
      <c r="W3513"/>
    </row>
    <row r="3514" spans="1:23" x14ac:dyDescent="0.2">
      <c r="A3514" t="s">
        <v>4306</v>
      </c>
      <c r="B3514">
        <v>20591</v>
      </c>
      <c r="C3514">
        <v>71</v>
      </c>
      <c r="D3514" s="1" t="s">
        <v>4306</v>
      </c>
      <c r="E3514" t="s">
        <v>3919</v>
      </c>
      <c r="F3514" t="s">
        <v>4165</v>
      </c>
      <c r="G3514" t="s">
        <v>3183</v>
      </c>
      <c r="H3514">
        <v>47833</v>
      </c>
      <c r="I3514">
        <v>48874</v>
      </c>
      <c r="J3514">
        <v>48937</v>
      </c>
      <c r="K3514">
        <v>49170</v>
      </c>
      <c r="L3514">
        <v>49357</v>
      </c>
      <c r="M3514">
        <v>49611</v>
      </c>
      <c r="N3514">
        <v>49671</v>
      </c>
      <c r="O3514">
        <v>49642</v>
      </c>
      <c r="P3514" s="2">
        <v>49473</v>
      </c>
      <c r="Q3514" t="s">
        <v>3243</v>
      </c>
      <c r="W3514"/>
    </row>
    <row r="3515" spans="1:23" x14ac:dyDescent="0.2">
      <c r="A3515" t="s">
        <v>4307</v>
      </c>
      <c r="B3515">
        <v>21696</v>
      </c>
      <c r="C3515">
        <v>71</v>
      </c>
      <c r="D3515" t="s">
        <v>4307</v>
      </c>
      <c r="E3515" t="s">
        <v>3920</v>
      </c>
      <c r="F3515" t="s">
        <v>4164</v>
      </c>
      <c r="G3515" t="s">
        <v>3183</v>
      </c>
      <c r="H3515">
        <v>2860</v>
      </c>
      <c r="I3515">
        <v>2868</v>
      </c>
      <c r="J3515">
        <v>2872</v>
      </c>
      <c r="K3515">
        <v>2883</v>
      </c>
      <c r="L3515">
        <v>2884</v>
      </c>
      <c r="M3515">
        <v>3196</v>
      </c>
      <c r="N3515">
        <v>3194</v>
      </c>
      <c r="O3515">
        <v>3193</v>
      </c>
      <c r="P3515" s="2">
        <v>3182</v>
      </c>
      <c r="Q3515" s="6" t="s">
        <v>3243</v>
      </c>
      <c r="W3515"/>
    </row>
    <row r="3516" spans="1:23" x14ac:dyDescent="0.2">
      <c r="A3516" t="s">
        <v>4308</v>
      </c>
      <c r="B3516">
        <v>21904</v>
      </c>
      <c r="C3516">
        <v>71</v>
      </c>
      <c r="D3516" t="s">
        <v>4308</v>
      </c>
      <c r="E3516" t="s">
        <v>3921</v>
      </c>
      <c r="F3516" s="1" t="s">
        <v>4164</v>
      </c>
      <c r="G3516" t="s">
        <v>3183</v>
      </c>
      <c r="H3516">
        <v>1543</v>
      </c>
      <c r="I3516">
        <v>1545</v>
      </c>
      <c r="J3516">
        <v>1547</v>
      </c>
      <c r="K3516">
        <v>1550</v>
      </c>
      <c r="L3516">
        <v>1553</v>
      </c>
      <c r="M3516">
        <v>1555</v>
      </c>
      <c r="N3516">
        <v>1552</v>
      </c>
      <c r="O3516">
        <v>1543</v>
      </c>
      <c r="P3516" s="2">
        <v>1532</v>
      </c>
      <c r="Q3516" s="6" t="s">
        <v>3243</v>
      </c>
      <c r="W3516"/>
    </row>
    <row r="3517" spans="1:23" x14ac:dyDescent="0.2">
      <c r="A3517" t="s">
        <v>4309</v>
      </c>
      <c r="B3517">
        <v>22931</v>
      </c>
      <c r="C3517">
        <v>71</v>
      </c>
      <c r="D3517" t="s">
        <v>4309</v>
      </c>
      <c r="E3517" t="s">
        <v>3922</v>
      </c>
      <c r="F3517" t="s">
        <v>4166</v>
      </c>
      <c r="G3517" t="s">
        <v>3183</v>
      </c>
      <c r="H3517">
        <v>5602</v>
      </c>
      <c r="I3517">
        <v>5602</v>
      </c>
      <c r="J3517">
        <v>5609</v>
      </c>
      <c r="K3517">
        <v>5641</v>
      </c>
      <c r="L3517">
        <v>5653</v>
      </c>
      <c r="M3517">
        <v>5653</v>
      </c>
      <c r="N3517">
        <v>5676</v>
      </c>
      <c r="O3517">
        <v>5735</v>
      </c>
      <c r="P3517" s="2">
        <v>5757</v>
      </c>
      <c r="Q3517" t="s">
        <v>3271</v>
      </c>
      <c r="W3517"/>
    </row>
    <row r="3518" spans="1:23" x14ac:dyDescent="0.2">
      <c r="A3518" t="s">
        <v>4310</v>
      </c>
      <c r="B3518">
        <v>23074</v>
      </c>
      <c r="C3518">
        <v>71</v>
      </c>
      <c r="D3518" t="s">
        <v>4310</v>
      </c>
      <c r="E3518" t="s">
        <v>3923</v>
      </c>
      <c r="F3518" s="1" t="s">
        <v>4164</v>
      </c>
      <c r="G3518" t="s">
        <v>3183</v>
      </c>
      <c r="H3518">
        <v>108188</v>
      </c>
      <c r="I3518">
        <v>108169</v>
      </c>
      <c r="J3518">
        <v>108338</v>
      </c>
      <c r="K3518">
        <v>109227</v>
      </c>
      <c r="L3518">
        <v>109687</v>
      </c>
      <c r="M3518">
        <v>110125</v>
      </c>
      <c r="N3518">
        <v>110998</v>
      </c>
      <c r="O3518">
        <v>111883</v>
      </c>
      <c r="P3518" s="2">
        <v>112123</v>
      </c>
      <c r="Q3518" s="6" t="s">
        <v>3243</v>
      </c>
      <c r="W3518"/>
    </row>
    <row r="3519" spans="1:23" x14ac:dyDescent="0.2">
      <c r="A3519" t="s">
        <v>4311</v>
      </c>
      <c r="B3519">
        <v>23256</v>
      </c>
      <c r="C3519">
        <v>71</v>
      </c>
      <c r="D3519" t="s">
        <v>4311</v>
      </c>
      <c r="E3519" t="s">
        <v>3924</v>
      </c>
      <c r="F3519" s="1" t="s">
        <v>4164</v>
      </c>
      <c r="G3519" t="s">
        <v>3183</v>
      </c>
      <c r="H3519">
        <v>33127</v>
      </c>
      <c r="I3519">
        <v>33125</v>
      </c>
      <c r="J3519">
        <v>33154</v>
      </c>
      <c r="K3519">
        <v>33246</v>
      </c>
      <c r="L3519">
        <v>33325</v>
      </c>
      <c r="M3519">
        <v>33376</v>
      </c>
      <c r="N3519">
        <v>33329</v>
      </c>
      <c r="O3519">
        <v>33150</v>
      </c>
      <c r="P3519" s="2">
        <v>32931</v>
      </c>
      <c r="Q3519" s="6" t="s">
        <v>3243</v>
      </c>
      <c r="W3519"/>
    </row>
    <row r="3520" spans="1:23" x14ac:dyDescent="0.2">
      <c r="A3520" t="s">
        <v>4312</v>
      </c>
      <c r="B3520">
        <v>23620</v>
      </c>
      <c r="C3520">
        <v>71</v>
      </c>
      <c r="D3520" t="s">
        <v>4312</v>
      </c>
      <c r="E3520" t="s">
        <v>3925</v>
      </c>
      <c r="F3520" s="1" t="s">
        <v>4164</v>
      </c>
      <c r="G3520" t="s">
        <v>3183</v>
      </c>
      <c r="H3520">
        <v>44121</v>
      </c>
      <c r="I3520">
        <v>44136</v>
      </c>
      <c r="J3520">
        <v>44196</v>
      </c>
      <c r="K3520">
        <v>44932</v>
      </c>
      <c r="L3520">
        <v>45170</v>
      </c>
      <c r="M3520">
        <v>45518</v>
      </c>
      <c r="N3520">
        <v>45702</v>
      </c>
      <c r="O3520">
        <v>45872</v>
      </c>
      <c r="P3520" s="2">
        <v>46387</v>
      </c>
      <c r="Q3520" s="6" t="s">
        <v>3243</v>
      </c>
      <c r="W3520"/>
    </row>
    <row r="3521" spans="1:23" x14ac:dyDescent="0.2">
      <c r="A3521" t="s">
        <v>4313</v>
      </c>
      <c r="B3521">
        <v>23724</v>
      </c>
      <c r="C3521">
        <v>71</v>
      </c>
      <c r="D3521" t="s">
        <v>4313</v>
      </c>
      <c r="E3521" t="s">
        <v>3926</v>
      </c>
      <c r="F3521" s="1" t="s">
        <v>4164</v>
      </c>
      <c r="G3521" t="s">
        <v>3183</v>
      </c>
      <c r="H3521">
        <v>24883</v>
      </c>
      <c r="I3521">
        <v>24883</v>
      </c>
      <c r="J3521">
        <v>24897</v>
      </c>
      <c r="K3521">
        <v>24938</v>
      </c>
      <c r="L3521">
        <v>24970</v>
      </c>
      <c r="M3521">
        <v>24978</v>
      </c>
      <c r="N3521">
        <v>24918</v>
      </c>
      <c r="O3521">
        <v>24776</v>
      </c>
      <c r="P3521" s="2">
        <v>24626</v>
      </c>
      <c r="Q3521" s="6" t="s">
        <v>3243</v>
      </c>
      <c r="W3521"/>
    </row>
    <row r="3522" spans="1:23" x14ac:dyDescent="0.2">
      <c r="A3522" t="s">
        <v>4314</v>
      </c>
      <c r="B3522">
        <v>23945</v>
      </c>
      <c r="C3522">
        <v>71</v>
      </c>
      <c r="D3522" t="s">
        <v>4314</v>
      </c>
      <c r="E3522" t="s">
        <v>3927</v>
      </c>
      <c r="F3522" t="s">
        <v>4168</v>
      </c>
      <c r="G3522" t="s">
        <v>3183</v>
      </c>
      <c r="H3522">
        <v>2279</v>
      </c>
      <c r="I3522">
        <v>2279</v>
      </c>
      <c r="J3522">
        <v>2283</v>
      </c>
      <c r="K3522">
        <v>2282</v>
      </c>
      <c r="L3522">
        <v>2279</v>
      </c>
      <c r="M3522">
        <v>2269</v>
      </c>
      <c r="N3522">
        <v>2264</v>
      </c>
      <c r="O3522">
        <v>2256</v>
      </c>
      <c r="P3522" s="2">
        <v>2256</v>
      </c>
      <c r="Q3522" t="s">
        <v>3271</v>
      </c>
      <c r="W3522"/>
    </row>
    <row r="3523" spans="1:23" x14ac:dyDescent="0.2">
      <c r="A3523" t="s">
        <v>4315</v>
      </c>
      <c r="B3523">
        <v>24582</v>
      </c>
      <c r="C3523">
        <v>71</v>
      </c>
      <c r="D3523" t="s">
        <v>4315</v>
      </c>
      <c r="E3523" t="s">
        <v>3928</v>
      </c>
      <c r="F3523" t="s">
        <v>4164</v>
      </c>
      <c r="G3523" t="s">
        <v>3183</v>
      </c>
      <c r="H3523">
        <v>74486</v>
      </c>
      <c r="I3523">
        <v>74485</v>
      </c>
      <c r="J3523">
        <v>74592</v>
      </c>
      <c r="K3523">
        <v>75066</v>
      </c>
      <c r="L3523">
        <v>75582</v>
      </c>
      <c r="M3523">
        <v>75787</v>
      </c>
      <c r="N3523">
        <v>75767</v>
      </c>
      <c r="O3523">
        <v>75350</v>
      </c>
      <c r="P3523" s="2">
        <v>74895</v>
      </c>
      <c r="Q3523" s="6" t="s">
        <v>3243</v>
      </c>
      <c r="W3523"/>
    </row>
    <row r="3524" spans="1:23" x14ac:dyDescent="0.2">
      <c r="A3524" t="s">
        <v>4316</v>
      </c>
      <c r="B3524">
        <v>24634</v>
      </c>
      <c r="C3524">
        <v>71</v>
      </c>
      <c r="D3524" t="s">
        <v>4316</v>
      </c>
      <c r="E3524" t="s">
        <v>3929</v>
      </c>
      <c r="F3524" t="s">
        <v>4164</v>
      </c>
      <c r="G3524" t="s">
        <v>3183</v>
      </c>
      <c r="H3524">
        <v>19852</v>
      </c>
      <c r="I3524">
        <v>19848</v>
      </c>
      <c r="J3524">
        <v>19861</v>
      </c>
      <c r="K3524">
        <v>19902</v>
      </c>
      <c r="L3524">
        <v>19934</v>
      </c>
      <c r="M3524">
        <v>19946</v>
      </c>
      <c r="N3524">
        <v>19902</v>
      </c>
      <c r="O3524">
        <v>19786</v>
      </c>
      <c r="P3524" s="2">
        <v>19637</v>
      </c>
      <c r="Q3524" s="6" t="s">
        <v>3243</v>
      </c>
      <c r="W3524"/>
    </row>
    <row r="3525" spans="1:23" x14ac:dyDescent="0.2">
      <c r="A3525" t="s">
        <v>4317</v>
      </c>
      <c r="B3525">
        <v>26571</v>
      </c>
      <c r="C3525">
        <v>71</v>
      </c>
      <c r="D3525" t="s">
        <v>4317</v>
      </c>
      <c r="E3525" t="s">
        <v>3930</v>
      </c>
      <c r="F3525" t="s">
        <v>4164</v>
      </c>
      <c r="G3525" t="s">
        <v>3183</v>
      </c>
      <c r="H3525">
        <v>9464</v>
      </c>
      <c r="I3525">
        <v>9441</v>
      </c>
      <c r="J3525">
        <v>9450</v>
      </c>
      <c r="K3525">
        <v>9470</v>
      </c>
      <c r="L3525">
        <v>9489</v>
      </c>
      <c r="M3525">
        <v>9498</v>
      </c>
      <c r="N3525">
        <v>9485</v>
      </c>
      <c r="O3525">
        <v>9431</v>
      </c>
      <c r="P3525" s="2">
        <v>9362</v>
      </c>
      <c r="Q3525" s="6" t="s">
        <v>3243</v>
      </c>
      <c r="W3525"/>
    </row>
    <row r="3526" spans="1:23" x14ac:dyDescent="0.2">
      <c r="A3526" t="s">
        <v>4318</v>
      </c>
      <c r="B3526">
        <v>26710</v>
      </c>
      <c r="C3526">
        <v>71</v>
      </c>
      <c r="D3526" t="s">
        <v>4318</v>
      </c>
      <c r="E3526" t="s">
        <v>3931</v>
      </c>
      <c r="F3526" t="s">
        <v>4164</v>
      </c>
      <c r="G3526" t="s">
        <v>3183</v>
      </c>
      <c r="H3526">
        <v>2763</v>
      </c>
      <c r="I3526">
        <v>2770</v>
      </c>
      <c r="J3526">
        <v>2773</v>
      </c>
      <c r="K3526">
        <v>2781</v>
      </c>
      <c r="L3526">
        <v>2787</v>
      </c>
      <c r="M3526">
        <v>2791</v>
      </c>
      <c r="N3526">
        <v>2788</v>
      </c>
      <c r="O3526">
        <v>2773</v>
      </c>
      <c r="P3526" s="2">
        <v>2754</v>
      </c>
      <c r="Q3526" s="6" t="s">
        <v>3243</v>
      </c>
      <c r="W3526"/>
    </row>
    <row r="3527" spans="1:23" x14ac:dyDescent="0.2">
      <c r="A3527" t="s">
        <v>4319</v>
      </c>
      <c r="B3527">
        <v>26935</v>
      </c>
      <c r="C3527">
        <v>71</v>
      </c>
      <c r="D3527" t="s">
        <v>4319</v>
      </c>
      <c r="E3527" t="s">
        <v>3932</v>
      </c>
      <c r="F3527" t="s">
        <v>4164</v>
      </c>
      <c r="G3527" t="s">
        <v>3183</v>
      </c>
      <c r="H3527">
        <v>14167</v>
      </c>
      <c r="I3527">
        <v>14171</v>
      </c>
      <c r="J3527">
        <v>14178</v>
      </c>
      <c r="K3527">
        <v>14198</v>
      </c>
      <c r="L3527">
        <v>14214</v>
      </c>
      <c r="M3527">
        <v>14217</v>
      </c>
      <c r="N3527">
        <v>14179</v>
      </c>
      <c r="O3527">
        <v>14089</v>
      </c>
      <c r="P3527" s="2">
        <v>13982</v>
      </c>
      <c r="Q3527" s="6" t="s">
        <v>3243</v>
      </c>
      <c r="W3527"/>
    </row>
    <row r="3528" spans="1:23" x14ac:dyDescent="0.2">
      <c r="A3528" t="s">
        <v>4320</v>
      </c>
      <c r="B3528">
        <v>26987</v>
      </c>
      <c r="C3528">
        <v>71</v>
      </c>
      <c r="D3528" t="s">
        <v>4320</v>
      </c>
      <c r="E3528" t="s">
        <v>3933</v>
      </c>
      <c r="F3528" t="s">
        <v>4164</v>
      </c>
      <c r="G3528" t="s">
        <v>3183</v>
      </c>
      <c r="H3528">
        <v>698</v>
      </c>
      <c r="I3528">
        <v>698</v>
      </c>
      <c r="J3528">
        <v>699</v>
      </c>
      <c r="K3528">
        <v>699</v>
      </c>
      <c r="L3528">
        <v>699</v>
      </c>
      <c r="M3528">
        <v>698</v>
      </c>
      <c r="N3528">
        <v>696</v>
      </c>
      <c r="O3528">
        <v>691</v>
      </c>
      <c r="P3528" s="2">
        <v>684</v>
      </c>
      <c r="Q3528" s="6" t="s">
        <v>3243</v>
      </c>
      <c r="W3528"/>
    </row>
    <row r="3529" spans="1:23" x14ac:dyDescent="0.2">
      <c r="A3529" t="s">
        <v>4321</v>
      </c>
      <c r="B3529">
        <v>27624</v>
      </c>
      <c r="C3529">
        <v>71</v>
      </c>
      <c r="D3529" t="s">
        <v>4321</v>
      </c>
      <c r="E3529" t="s">
        <v>3934</v>
      </c>
      <c r="F3529" t="s">
        <v>4164</v>
      </c>
      <c r="G3529" t="s">
        <v>3183</v>
      </c>
      <c r="H3529">
        <v>17782</v>
      </c>
      <c r="I3529">
        <v>17788</v>
      </c>
      <c r="J3529">
        <v>17831</v>
      </c>
      <c r="K3529">
        <v>17922</v>
      </c>
      <c r="L3529">
        <v>18028</v>
      </c>
      <c r="M3529">
        <v>18169</v>
      </c>
      <c r="N3529">
        <v>18399</v>
      </c>
      <c r="O3529">
        <v>18637</v>
      </c>
      <c r="P3529" s="2">
        <v>18857</v>
      </c>
      <c r="Q3529" s="6" t="s">
        <v>3243</v>
      </c>
      <c r="W3529"/>
    </row>
    <row r="3530" spans="1:23" x14ac:dyDescent="0.2">
      <c r="A3530" t="s">
        <v>4322</v>
      </c>
      <c r="B3530">
        <v>27702</v>
      </c>
      <c r="C3530">
        <v>71</v>
      </c>
      <c r="D3530" t="s">
        <v>4322</v>
      </c>
      <c r="E3530" t="s">
        <v>3935</v>
      </c>
      <c r="F3530" t="s">
        <v>4164</v>
      </c>
      <c r="G3530" t="s">
        <v>3183</v>
      </c>
      <c r="H3530">
        <v>18333</v>
      </c>
      <c r="I3530">
        <v>18311</v>
      </c>
      <c r="J3530">
        <v>18324</v>
      </c>
      <c r="K3530">
        <v>18358</v>
      </c>
      <c r="L3530">
        <v>18387</v>
      </c>
      <c r="M3530">
        <v>18398</v>
      </c>
      <c r="N3530">
        <v>18358</v>
      </c>
      <c r="O3530">
        <v>18245</v>
      </c>
      <c r="P3530" s="2">
        <v>18110</v>
      </c>
      <c r="Q3530" s="6" t="s">
        <v>3243</v>
      </c>
      <c r="W3530"/>
    </row>
    <row r="3531" spans="1:23" x14ac:dyDescent="0.2">
      <c r="A3531" t="s">
        <v>4323</v>
      </c>
      <c r="B3531">
        <v>28872</v>
      </c>
      <c r="C3531">
        <v>71</v>
      </c>
      <c r="D3531" t="s">
        <v>4323</v>
      </c>
      <c r="E3531" t="s">
        <v>3936</v>
      </c>
      <c r="F3531" t="s">
        <v>4166</v>
      </c>
      <c r="G3531" t="s">
        <v>3183</v>
      </c>
      <c r="H3531">
        <v>21495</v>
      </c>
      <c r="I3531">
        <v>21495</v>
      </c>
      <c r="J3531">
        <v>21520</v>
      </c>
      <c r="K3531">
        <v>21636</v>
      </c>
      <c r="L3531">
        <v>21673</v>
      </c>
      <c r="M3531">
        <v>21680</v>
      </c>
      <c r="N3531">
        <v>21715</v>
      </c>
      <c r="O3531">
        <v>21761</v>
      </c>
      <c r="P3531" s="2">
        <v>21880</v>
      </c>
      <c r="Q3531" t="s">
        <v>3271</v>
      </c>
      <c r="W3531"/>
    </row>
    <row r="3532" spans="1:23" x14ac:dyDescent="0.2">
      <c r="A3532" t="s">
        <v>4324</v>
      </c>
      <c r="B3532">
        <v>29171</v>
      </c>
      <c r="C3532">
        <v>71</v>
      </c>
      <c r="D3532" t="s">
        <v>4324</v>
      </c>
      <c r="E3532" t="s">
        <v>3937</v>
      </c>
      <c r="F3532" t="s">
        <v>4166</v>
      </c>
      <c r="G3532" t="s">
        <v>3183</v>
      </c>
      <c r="H3532">
        <v>6879</v>
      </c>
      <c r="I3532">
        <v>6879</v>
      </c>
      <c r="J3532">
        <v>6912</v>
      </c>
      <c r="K3532">
        <v>7131</v>
      </c>
      <c r="L3532">
        <v>7315</v>
      </c>
      <c r="M3532">
        <v>7425</v>
      </c>
      <c r="N3532">
        <v>7544</v>
      </c>
      <c r="O3532">
        <v>7619</v>
      </c>
      <c r="P3532" s="2">
        <v>7724</v>
      </c>
      <c r="Q3532" t="s">
        <v>3271</v>
      </c>
      <c r="W3532"/>
    </row>
    <row r="3533" spans="1:23" x14ac:dyDescent="0.2">
      <c r="A3533" t="s">
        <v>4325</v>
      </c>
      <c r="B3533">
        <v>29756</v>
      </c>
      <c r="C3533">
        <v>71</v>
      </c>
      <c r="D3533" s="1" t="s">
        <v>4325</v>
      </c>
      <c r="E3533" t="s">
        <v>3938</v>
      </c>
      <c r="F3533" t="s">
        <v>4165</v>
      </c>
      <c r="G3533" t="s">
        <v>3183</v>
      </c>
      <c r="H3533">
        <v>27450</v>
      </c>
      <c r="I3533">
        <v>27767</v>
      </c>
      <c r="J3533">
        <v>27799</v>
      </c>
      <c r="K3533">
        <v>27928</v>
      </c>
      <c r="L3533">
        <v>28026</v>
      </c>
      <c r="M3533">
        <v>28137</v>
      </c>
      <c r="N3533">
        <v>28139</v>
      </c>
      <c r="O3533">
        <v>28145</v>
      </c>
      <c r="P3533" s="2">
        <v>28042</v>
      </c>
      <c r="Q3533" t="s">
        <v>3271</v>
      </c>
      <c r="W3533"/>
    </row>
    <row r="3534" spans="1:23" x14ac:dyDescent="0.2">
      <c r="A3534" t="s">
        <v>4326</v>
      </c>
      <c r="B3534">
        <v>29652</v>
      </c>
      <c r="C3534">
        <v>71</v>
      </c>
      <c r="D3534" t="s">
        <v>4326</v>
      </c>
      <c r="E3534" t="s">
        <v>3939</v>
      </c>
      <c r="F3534" t="s">
        <v>4164</v>
      </c>
      <c r="G3534" t="s">
        <v>3183</v>
      </c>
      <c r="H3534">
        <v>8723</v>
      </c>
      <c r="I3534">
        <v>8720</v>
      </c>
      <c r="J3534">
        <v>8730</v>
      </c>
      <c r="K3534">
        <v>8772</v>
      </c>
      <c r="L3534">
        <v>8812</v>
      </c>
      <c r="M3534">
        <v>8848</v>
      </c>
      <c r="N3534">
        <v>8907</v>
      </c>
      <c r="O3534">
        <v>8919</v>
      </c>
      <c r="P3534" s="2">
        <v>8894</v>
      </c>
      <c r="Q3534" s="6" t="s">
        <v>3243</v>
      </c>
      <c r="W3534"/>
    </row>
    <row r="3535" spans="1:23" x14ac:dyDescent="0.2">
      <c r="A3535" t="s">
        <v>4327</v>
      </c>
      <c r="B3535">
        <v>29730</v>
      </c>
      <c r="C3535">
        <v>71</v>
      </c>
      <c r="D3535" s="1" t="s">
        <v>4327</v>
      </c>
      <c r="E3535" t="s">
        <v>3940</v>
      </c>
      <c r="F3535" t="s">
        <v>4165</v>
      </c>
      <c r="G3535" t="s">
        <v>3183</v>
      </c>
      <c r="H3535">
        <v>34208</v>
      </c>
      <c r="I3535">
        <v>34212</v>
      </c>
      <c r="J3535">
        <v>34251</v>
      </c>
      <c r="K3535">
        <v>34396</v>
      </c>
      <c r="L3535">
        <v>34474</v>
      </c>
      <c r="M3535">
        <v>34560</v>
      </c>
      <c r="N3535">
        <v>34499</v>
      </c>
      <c r="O3535">
        <v>34370</v>
      </c>
      <c r="P3535" s="2">
        <v>34145</v>
      </c>
      <c r="Q3535" t="s">
        <v>3271</v>
      </c>
      <c r="W3535"/>
    </row>
    <row r="3536" spans="1:23" x14ac:dyDescent="0.2">
      <c r="A3536" t="s">
        <v>4328</v>
      </c>
      <c r="B3536">
        <v>29938</v>
      </c>
      <c r="C3536">
        <v>71</v>
      </c>
      <c r="D3536" t="s">
        <v>4328</v>
      </c>
      <c r="E3536" t="s">
        <v>3941</v>
      </c>
      <c r="F3536" t="s">
        <v>4164</v>
      </c>
      <c r="G3536" t="s">
        <v>3183</v>
      </c>
      <c r="H3536">
        <v>44692</v>
      </c>
      <c r="I3536">
        <v>44719</v>
      </c>
      <c r="J3536">
        <v>44766</v>
      </c>
      <c r="K3536">
        <v>44899</v>
      </c>
      <c r="L3536">
        <v>45036</v>
      </c>
      <c r="M3536">
        <v>45417</v>
      </c>
      <c r="N3536">
        <v>46710</v>
      </c>
      <c r="O3536">
        <v>47332</v>
      </c>
      <c r="P3536" s="2">
        <v>47475</v>
      </c>
      <c r="Q3536" s="6" t="s">
        <v>3243</v>
      </c>
      <c r="W3536"/>
    </row>
    <row r="3537" spans="1:23" x14ac:dyDescent="0.2">
      <c r="A3537" t="s">
        <v>4329</v>
      </c>
      <c r="B3537">
        <v>30029</v>
      </c>
      <c r="C3537">
        <v>71</v>
      </c>
      <c r="D3537" t="s">
        <v>4329</v>
      </c>
      <c r="E3537" t="s">
        <v>3942</v>
      </c>
      <c r="F3537" s="1" t="s">
        <v>4164</v>
      </c>
      <c r="G3537" t="s">
        <v>3183</v>
      </c>
      <c r="H3537">
        <v>8969</v>
      </c>
      <c r="I3537">
        <v>8990</v>
      </c>
      <c r="J3537">
        <v>8998</v>
      </c>
      <c r="K3537">
        <v>9016</v>
      </c>
      <c r="L3537">
        <v>9033</v>
      </c>
      <c r="M3537">
        <v>9040</v>
      </c>
      <c r="N3537">
        <v>9024</v>
      </c>
      <c r="O3537">
        <v>8973</v>
      </c>
      <c r="P3537" s="2">
        <v>8911</v>
      </c>
      <c r="Q3537" s="6" t="s">
        <v>3243</v>
      </c>
      <c r="W3537"/>
    </row>
    <row r="3538" spans="1:23" x14ac:dyDescent="0.2">
      <c r="A3538" t="s">
        <v>4330</v>
      </c>
      <c r="B3538">
        <v>30120</v>
      </c>
      <c r="C3538">
        <v>71</v>
      </c>
      <c r="D3538" t="s">
        <v>4330</v>
      </c>
      <c r="E3538" t="s">
        <v>3943</v>
      </c>
      <c r="F3538" t="s">
        <v>4168</v>
      </c>
      <c r="G3538" t="s">
        <v>3183</v>
      </c>
      <c r="H3538">
        <v>552</v>
      </c>
      <c r="I3538">
        <v>553</v>
      </c>
      <c r="J3538">
        <v>554</v>
      </c>
      <c r="K3538">
        <v>574</v>
      </c>
      <c r="L3538">
        <v>588</v>
      </c>
      <c r="M3538">
        <v>606</v>
      </c>
      <c r="N3538">
        <v>615</v>
      </c>
      <c r="O3538">
        <v>627</v>
      </c>
      <c r="P3538" s="2">
        <v>641</v>
      </c>
      <c r="Q3538" t="s">
        <v>3271</v>
      </c>
      <c r="W3538"/>
    </row>
    <row r="3539" spans="1:23" x14ac:dyDescent="0.2">
      <c r="A3539" t="s">
        <v>4331</v>
      </c>
      <c r="B3539">
        <v>30328</v>
      </c>
      <c r="C3539">
        <v>71</v>
      </c>
      <c r="D3539" t="s">
        <v>4331</v>
      </c>
      <c r="E3539" t="s">
        <v>3944</v>
      </c>
      <c r="F3539" s="1" t="s">
        <v>4164</v>
      </c>
      <c r="G3539" t="s">
        <v>3183</v>
      </c>
      <c r="H3539">
        <v>500</v>
      </c>
      <c r="I3539">
        <v>493</v>
      </c>
      <c r="J3539">
        <v>494</v>
      </c>
      <c r="K3539">
        <v>495</v>
      </c>
      <c r="L3539">
        <v>497</v>
      </c>
      <c r="M3539">
        <v>498</v>
      </c>
      <c r="N3539">
        <v>498</v>
      </c>
      <c r="O3539">
        <v>496</v>
      </c>
      <c r="P3539" s="2">
        <v>494</v>
      </c>
      <c r="Q3539" s="6" t="s">
        <v>3243</v>
      </c>
      <c r="R3539" s="2" t="s">
        <v>3243</v>
      </c>
      <c r="S3539" s="2">
        <f>SUMIF(Q:Q,R3539,P:P)</f>
        <v>6455757</v>
      </c>
      <c r="T3539" s="2">
        <f>S3539-$S$4</f>
        <v>-6793.2599999997765</v>
      </c>
      <c r="W3539"/>
    </row>
    <row r="3540" spans="1:23" x14ac:dyDescent="0.2">
      <c r="A3540" t="s">
        <v>4332</v>
      </c>
      <c r="B3540">
        <v>32525</v>
      </c>
      <c r="C3540">
        <v>71</v>
      </c>
      <c r="D3540" t="s">
        <v>4332</v>
      </c>
      <c r="E3540" t="s">
        <v>3945</v>
      </c>
      <c r="F3540" t="s">
        <v>4166</v>
      </c>
      <c r="G3540" t="s">
        <v>3183</v>
      </c>
      <c r="H3540">
        <v>5563</v>
      </c>
      <c r="I3540">
        <v>5568</v>
      </c>
      <c r="J3540">
        <v>5575</v>
      </c>
      <c r="K3540">
        <v>5610</v>
      </c>
      <c r="L3540">
        <v>5616</v>
      </c>
      <c r="M3540">
        <v>5735</v>
      </c>
      <c r="N3540">
        <v>5963</v>
      </c>
      <c r="O3540">
        <v>6113</v>
      </c>
      <c r="P3540" s="2">
        <v>6247</v>
      </c>
      <c r="Q3540" t="s">
        <v>3271</v>
      </c>
      <c r="R3540" s="2" t="s">
        <v>3271</v>
      </c>
      <c r="S3540" s="2">
        <f>SUMIF(Q:Q,R3540,P:P)</f>
        <v>6468957</v>
      </c>
      <c r="T3540" s="2">
        <f>S3540-$S$4</f>
        <v>6406.7400000002235</v>
      </c>
      <c r="W3540"/>
    </row>
    <row r="3541" spans="1:23" x14ac:dyDescent="0.2">
      <c r="A3541" t="s">
        <v>4333</v>
      </c>
      <c r="B3541">
        <v>32746</v>
      </c>
      <c r="C3541">
        <v>71</v>
      </c>
      <c r="D3541" t="s">
        <v>4333</v>
      </c>
      <c r="E3541" t="s">
        <v>3946</v>
      </c>
      <c r="F3541" s="1" t="s">
        <v>4164</v>
      </c>
      <c r="G3541" t="s">
        <v>3183</v>
      </c>
      <c r="H3541">
        <v>37973</v>
      </c>
      <c r="I3541">
        <v>37956</v>
      </c>
      <c r="J3541">
        <v>37994</v>
      </c>
      <c r="K3541">
        <v>38193</v>
      </c>
      <c r="L3541">
        <v>38340</v>
      </c>
      <c r="M3541">
        <v>38471</v>
      </c>
      <c r="N3541">
        <v>38462</v>
      </c>
      <c r="O3541">
        <v>38290</v>
      </c>
      <c r="P3541" s="2">
        <v>38044</v>
      </c>
      <c r="Q3541" s="6" t="s">
        <v>3243</v>
      </c>
      <c r="W3541"/>
    </row>
    <row r="3542" spans="1:23" x14ac:dyDescent="0.2">
      <c r="A3542" t="s">
        <v>4334</v>
      </c>
      <c r="B3542">
        <v>33383</v>
      </c>
      <c r="C3542">
        <v>71</v>
      </c>
      <c r="D3542" t="s">
        <v>4334</v>
      </c>
      <c r="E3542" t="s">
        <v>3947</v>
      </c>
      <c r="F3542" s="1" t="s">
        <v>4164</v>
      </c>
      <c r="G3542" t="s">
        <v>3183</v>
      </c>
      <c r="H3542">
        <v>25282</v>
      </c>
      <c r="I3542">
        <v>25264</v>
      </c>
      <c r="J3542">
        <v>25277</v>
      </c>
      <c r="K3542">
        <v>25316</v>
      </c>
      <c r="L3542">
        <v>25348</v>
      </c>
      <c r="M3542">
        <v>25355</v>
      </c>
      <c r="N3542">
        <v>25295</v>
      </c>
      <c r="O3542">
        <v>25138</v>
      </c>
      <c r="P3542" s="2">
        <v>24947</v>
      </c>
      <c r="Q3542" s="6" t="s">
        <v>3243</v>
      </c>
      <c r="W3542"/>
    </row>
    <row r="3543" spans="1:23" x14ac:dyDescent="0.2">
      <c r="A3543" t="s">
        <v>4335</v>
      </c>
      <c r="B3543">
        <v>33435</v>
      </c>
      <c r="C3543">
        <v>71</v>
      </c>
      <c r="D3543" t="s">
        <v>4335</v>
      </c>
      <c r="E3543" t="s">
        <v>3948</v>
      </c>
      <c r="F3543" s="1" t="s">
        <v>4164</v>
      </c>
      <c r="G3543" t="s">
        <v>3183</v>
      </c>
      <c r="H3543">
        <v>8612</v>
      </c>
      <c r="I3543">
        <v>8608</v>
      </c>
      <c r="J3543">
        <v>8613</v>
      </c>
      <c r="K3543">
        <v>8633</v>
      </c>
      <c r="L3543">
        <v>8654</v>
      </c>
      <c r="M3543">
        <v>8670</v>
      </c>
      <c r="N3543">
        <v>8659</v>
      </c>
      <c r="O3543">
        <v>8609</v>
      </c>
      <c r="P3543" s="2">
        <v>8549</v>
      </c>
      <c r="Q3543" s="6" t="s">
        <v>3243</v>
      </c>
      <c r="W3543"/>
    </row>
    <row r="3544" spans="1:23" x14ac:dyDescent="0.2">
      <c r="A3544" t="s">
        <v>4336</v>
      </c>
      <c r="B3544">
        <v>33695</v>
      </c>
      <c r="C3544">
        <v>71</v>
      </c>
      <c r="D3544" t="s">
        <v>4336</v>
      </c>
      <c r="E3544" t="s">
        <v>3949</v>
      </c>
      <c r="F3544" s="1" t="s">
        <v>4164</v>
      </c>
      <c r="G3544" t="s">
        <v>3183</v>
      </c>
      <c r="H3544">
        <v>14100</v>
      </c>
      <c r="I3544">
        <v>14009</v>
      </c>
      <c r="J3544">
        <v>14020</v>
      </c>
      <c r="K3544">
        <v>14054</v>
      </c>
      <c r="L3544">
        <v>14080</v>
      </c>
      <c r="M3544">
        <v>14093</v>
      </c>
      <c r="N3544">
        <v>14069</v>
      </c>
      <c r="O3544">
        <v>13990</v>
      </c>
      <c r="P3544" s="2">
        <v>13892</v>
      </c>
      <c r="Q3544" s="6" t="s">
        <v>3243</v>
      </c>
      <c r="W3544"/>
    </row>
    <row r="3545" spans="1:23" x14ac:dyDescent="0.2">
      <c r="A3545" t="s">
        <v>4337</v>
      </c>
      <c r="B3545">
        <v>34514</v>
      </c>
      <c r="C3545">
        <v>71</v>
      </c>
      <c r="D3545" t="s">
        <v>4337</v>
      </c>
      <c r="E3545" t="s">
        <v>3950</v>
      </c>
      <c r="F3545" s="1" t="s">
        <v>4164</v>
      </c>
      <c r="G3545" t="s">
        <v>3183</v>
      </c>
      <c r="H3545">
        <v>14049</v>
      </c>
      <c r="I3545">
        <v>14049</v>
      </c>
      <c r="J3545">
        <v>14063</v>
      </c>
      <c r="K3545">
        <v>14099</v>
      </c>
      <c r="L3545">
        <v>14131</v>
      </c>
      <c r="M3545">
        <v>14165</v>
      </c>
      <c r="N3545">
        <v>14157</v>
      </c>
      <c r="O3545">
        <v>14086</v>
      </c>
      <c r="P3545" s="2">
        <v>13992</v>
      </c>
      <c r="Q3545" s="6" t="s">
        <v>3243</v>
      </c>
      <c r="W3545"/>
    </row>
    <row r="3546" spans="1:23" x14ac:dyDescent="0.2">
      <c r="A3546" t="s">
        <v>4338</v>
      </c>
      <c r="B3546">
        <v>35086</v>
      </c>
      <c r="C3546">
        <v>71</v>
      </c>
      <c r="D3546" t="s">
        <v>4338</v>
      </c>
      <c r="E3546" t="s">
        <v>3951</v>
      </c>
      <c r="F3546" s="1" t="s">
        <v>4164</v>
      </c>
      <c r="G3546" t="s">
        <v>3183</v>
      </c>
      <c r="H3546">
        <v>8157</v>
      </c>
      <c r="I3546">
        <v>8162</v>
      </c>
      <c r="J3546">
        <v>8169</v>
      </c>
      <c r="K3546">
        <v>8184</v>
      </c>
      <c r="L3546">
        <v>8200</v>
      </c>
      <c r="M3546">
        <v>8205</v>
      </c>
      <c r="N3546">
        <v>8188</v>
      </c>
      <c r="O3546">
        <v>8140</v>
      </c>
      <c r="P3546" s="2">
        <v>8081</v>
      </c>
      <c r="Q3546" s="6" t="s">
        <v>3271</v>
      </c>
      <c r="W3546"/>
    </row>
    <row r="3547" spans="1:23" x14ac:dyDescent="0.2">
      <c r="A3547" t="s">
        <v>4339</v>
      </c>
      <c r="B3547">
        <v>35307</v>
      </c>
      <c r="C3547">
        <v>71</v>
      </c>
      <c r="D3547" t="s">
        <v>4339</v>
      </c>
      <c r="E3547" t="s">
        <v>3952</v>
      </c>
      <c r="F3547" s="1" t="s">
        <v>4164</v>
      </c>
      <c r="G3547" t="s">
        <v>3183</v>
      </c>
      <c r="H3547">
        <v>16816</v>
      </c>
      <c r="I3547">
        <v>16822</v>
      </c>
      <c r="J3547">
        <v>16848</v>
      </c>
      <c r="K3547">
        <v>16994</v>
      </c>
      <c r="L3547">
        <v>17115</v>
      </c>
      <c r="M3547">
        <v>17251</v>
      </c>
      <c r="N3547">
        <v>17429</v>
      </c>
      <c r="O3547">
        <v>17600</v>
      </c>
      <c r="P3547" s="2">
        <v>17631</v>
      </c>
      <c r="Q3547" s="6" t="s">
        <v>3243</v>
      </c>
      <c r="W3547"/>
    </row>
    <row r="3548" spans="1:23" x14ac:dyDescent="0.2">
      <c r="A3548" t="s">
        <v>4340</v>
      </c>
      <c r="B3548">
        <v>35385</v>
      </c>
      <c r="C3548">
        <v>71</v>
      </c>
      <c r="D3548" t="s">
        <v>4340</v>
      </c>
      <c r="E3548" t="s">
        <v>3953</v>
      </c>
      <c r="F3548" s="1" t="s">
        <v>4164</v>
      </c>
      <c r="G3548" t="s">
        <v>3183</v>
      </c>
      <c r="H3548">
        <v>1897</v>
      </c>
      <c r="I3548">
        <v>1897</v>
      </c>
      <c r="J3548">
        <v>1897</v>
      </c>
      <c r="K3548">
        <v>1897</v>
      </c>
      <c r="L3548">
        <v>1894</v>
      </c>
      <c r="M3548">
        <v>1889</v>
      </c>
      <c r="N3548">
        <v>1879</v>
      </c>
      <c r="O3548">
        <v>1863</v>
      </c>
      <c r="P3548" s="2">
        <v>1848</v>
      </c>
      <c r="Q3548" s="6" t="s">
        <v>3243</v>
      </c>
      <c r="W3548"/>
    </row>
    <row r="3549" spans="1:23" x14ac:dyDescent="0.2">
      <c r="A3549" t="s">
        <v>4341</v>
      </c>
      <c r="B3549">
        <v>35411</v>
      </c>
      <c r="C3549">
        <v>71</v>
      </c>
      <c r="D3549" t="s">
        <v>4341</v>
      </c>
      <c r="E3549" t="s">
        <v>3954</v>
      </c>
      <c r="F3549" s="1" t="s">
        <v>4164</v>
      </c>
      <c r="G3549" t="s">
        <v>3183</v>
      </c>
      <c r="H3549">
        <v>51895</v>
      </c>
      <c r="I3549">
        <v>51886</v>
      </c>
      <c r="J3549">
        <v>51942</v>
      </c>
      <c r="K3549">
        <v>52110</v>
      </c>
      <c r="L3549">
        <v>52244</v>
      </c>
      <c r="M3549">
        <v>52326</v>
      </c>
      <c r="N3549">
        <v>52268</v>
      </c>
      <c r="O3549">
        <v>52000</v>
      </c>
      <c r="P3549" s="2">
        <v>51738</v>
      </c>
      <c r="Q3549" s="6" t="s">
        <v>3243</v>
      </c>
      <c r="W3549"/>
    </row>
    <row r="3550" spans="1:23" x14ac:dyDescent="0.2">
      <c r="A3550" t="s">
        <v>4342</v>
      </c>
      <c r="B3550">
        <v>35835</v>
      </c>
      <c r="C3550">
        <v>71</v>
      </c>
      <c r="D3550" t="s">
        <v>4342</v>
      </c>
      <c r="E3550" t="s">
        <v>3955</v>
      </c>
      <c r="F3550" s="1" t="s">
        <v>4164</v>
      </c>
      <c r="G3550" t="s">
        <v>3183</v>
      </c>
      <c r="H3550">
        <v>24220</v>
      </c>
      <c r="I3550">
        <v>24232</v>
      </c>
      <c r="J3550">
        <v>24275</v>
      </c>
      <c r="K3550">
        <v>24311</v>
      </c>
      <c r="L3550">
        <v>24342</v>
      </c>
      <c r="M3550">
        <v>24317</v>
      </c>
      <c r="N3550">
        <v>24340</v>
      </c>
      <c r="O3550">
        <v>24382</v>
      </c>
      <c r="P3550" s="2">
        <v>24481</v>
      </c>
      <c r="Q3550" s="6" t="s">
        <v>3243</v>
      </c>
      <c r="W3550"/>
    </row>
    <row r="3551" spans="1:23" x14ac:dyDescent="0.2">
      <c r="A3551" t="s">
        <v>4343</v>
      </c>
      <c r="B3551">
        <v>35866</v>
      </c>
      <c r="C3551">
        <v>71</v>
      </c>
      <c r="D3551" t="s">
        <v>4343</v>
      </c>
      <c r="E3551" t="s">
        <v>3956</v>
      </c>
      <c r="F3551" s="1" t="s">
        <v>4164</v>
      </c>
      <c r="G3551" t="s">
        <v>3183</v>
      </c>
      <c r="H3551">
        <v>4349</v>
      </c>
      <c r="I3551">
        <v>4349</v>
      </c>
      <c r="J3551">
        <v>4352</v>
      </c>
      <c r="K3551">
        <v>4360</v>
      </c>
      <c r="L3551">
        <v>4366</v>
      </c>
      <c r="M3551">
        <v>4368</v>
      </c>
      <c r="N3551">
        <v>4358</v>
      </c>
      <c r="O3551">
        <v>4331</v>
      </c>
      <c r="P3551" s="2">
        <v>4298</v>
      </c>
      <c r="Q3551" s="6" t="s">
        <v>3243</v>
      </c>
      <c r="W3551"/>
    </row>
    <row r="3552" spans="1:23" x14ac:dyDescent="0.2">
      <c r="A3552" t="s">
        <v>4344</v>
      </c>
      <c r="B3552">
        <v>35879</v>
      </c>
      <c r="C3552">
        <v>71</v>
      </c>
      <c r="D3552" t="s">
        <v>4344</v>
      </c>
      <c r="E3552" t="s">
        <v>3957</v>
      </c>
      <c r="F3552" s="1" t="s">
        <v>4164</v>
      </c>
      <c r="G3552" t="s">
        <v>3183</v>
      </c>
      <c r="H3552">
        <v>19323</v>
      </c>
      <c r="I3552">
        <v>19307</v>
      </c>
      <c r="J3552">
        <v>19325</v>
      </c>
      <c r="K3552">
        <v>19362</v>
      </c>
      <c r="L3552">
        <v>19400</v>
      </c>
      <c r="M3552">
        <v>19418</v>
      </c>
      <c r="N3552">
        <v>19420</v>
      </c>
      <c r="O3552">
        <v>19306</v>
      </c>
      <c r="P3552" s="2">
        <v>19175</v>
      </c>
      <c r="Q3552" s="6" t="s">
        <v>3243</v>
      </c>
      <c r="W3552"/>
    </row>
    <row r="3553" spans="1:23" x14ac:dyDescent="0.2">
      <c r="A3553" t="s">
        <v>4345</v>
      </c>
      <c r="B3553">
        <v>36750</v>
      </c>
      <c r="C3553">
        <v>71</v>
      </c>
      <c r="D3553" t="s">
        <v>4345</v>
      </c>
      <c r="E3553" t="s">
        <v>3958</v>
      </c>
      <c r="F3553" t="s">
        <v>4166</v>
      </c>
      <c r="G3553" t="s">
        <v>3183</v>
      </c>
      <c r="H3553">
        <v>5795</v>
      </c>
      <c r="I3553">
        <v>5798</v>
      </c>
      <c r="J3553">
        <v>5809</v>
      </c>
      <c r="K3553">
        <v>5862</v>
      </c>
      <c r="L3553">
        <v>5897</v>
      </c>
      <c r="M3553">
        <v>5940</v>
      </c>
      <c r="N3553">
        <v>6002</v>
      </c>
      <c r="O3553">
        <v>6043</v>
      </c>
      <c r="P3553" s="2">
        <v>6059</v>
      </c>
      <c r="Q3553" t="s">
        <v>3271</v>
      </c>
      <c r="W3553"/>
    </row>
    <row r="3554" spans="1:23" x14ac:dyDescent="0.2">
      <c r="A3554" t="s">
        <v>4346</v>
      </c>
      <c r="B3554">
        <v>37257</v>
      </c>
      <c r="C3554">
        <v>71</v>
      </c>
      <c r="D3554" t="s">
        <v>4346</v>
      </c>
      <c r="E3554" t="s">
        <v>3959</v>
      </c>
      <c r="F3554" s="1" t="s">
        <v>4164</v>
      </c>
      <c r="G3554" t="s">
        <v>3183</v>
      </c>
      <c r="H3554">
        <v>3809</v>
      </c>
      <c r="I3554">
        <v>3816</v>
      </c>
      <c r="J3554">
        <v>3818</v>
      </c>
      <c r="K3554">
        <v>3829</v>
      </c>
      <c r="L3554">
        <v>3838</v>
      </c>
      <c r="M3554">
        <v>3843</v>
      </c>
      <c r="N3554">
        <v>3841</v>
      </c>
      <c r="O3554">
        <v>3822</v>
      </c>
      <c r="P3554" s="2">
        <v>3802</v>
      </c>
      <c r="Q3554" s="6" t="s">
        <v>3243</v>
      </c>
      <c r="W3554"/>
    </row>
    <row r="3555" spans="1:23" x14ac:dyDescent="0.2">
      <c r="A3555" t="s">
        <v>4347</v>
      </c>
      <c r="B3555">
        <v>37608</v>
      </c>
      <c r="C3555">
        <v>71</v>
      </c>
      <c r="D3555" t="s">
        <v>4347</v>
      </c>
      <c r="E3555" t="s">
        <v>3960</v>
      </c>
      <c r="F3555" s="1" t="s">
        <v>4164</v>
      </c>
      <c r="G3555" t="s">
        <v>3183</v>
      </c>
      <c r="H3555">
        <v>7399</v>
      </c>
      <c r="I3555">
        <v>7400</v>
      </c>
      <c r="J3555">
        <v>7409</v>
      </c>
      <c r="K3555">
        <v>7429</v>
      </c>
      <c r="L3555">
        <v>7486</v>
      </c>
      <c r="M3555">
        <v>7540</v>
      </c>
      <c r="N3555">
        <v>7583</v>
      </c>
      <c r="O3555">
        <v>7564</v>
      </c>
      <c r="P3555" s="2">
        <v>7541</v>
      </c>
      <c r="Q3555" s="6" t="s">
        <v>3243</v>
      </c>
      <c r="W3555"/>
    </row>
    <row r="3556" spans="1:23" x14ac:dyDescent="0.2">
      <c r="A3556" t="s">
        <v>4348</v>
      </c>
      <c r="B3556">
        <v>37907</v>
      </c>
      <c r="C3556">
        <v>71</v>
      </c>
      <c r="D3556" s="1" t="s">
        <v>4348</v>
      </c>
      <c r="E3556" t="s">
        <v>3961</v>
      </c>
      <c r="F3556" s="1" t="s">
        <v>4165</v>
      </c>
      <c r="G3556" t="s">
        <v>3183</v>
      </c>
      <c r="H3556">
        <v>8649</v>
      </c>
      <c r="I3556">
        <v>8649</v>
      </c>
      <c r="J3556">
        <v>8665</v>
      </c>
      <c r="K3556">
        <v>8723</v>
      </c>
      <c r="L3556">
        <v>8763</v>
      </c>
      <c r="M3556">
        <v>8796</v>
      </c>
      <c r="N3556">
        <v>8793</v>
      </c>
      <c r="O3556">
        <v>8782</v>
      </c>
      <c r="P3556" s="2">
        <v>8728</v>
      </c>
      <c r="Q3556" t="s">
        <v>3271</v>
      </c>
      <c r="W3556"/>
    </row>
    <row r="3557" spans="1:23" x14ac:dyDescent="0.2">
      <c r="A3557" t="s">
        <v>4349</v>
      </c>
      <c r="B3557">
        <v>38570</v>
      </c>
      <c r="C3557">
        <v>71</v>
      </c>
      <c r="D3557" t="s">
        <v>4349</v>
      </c>
      <c r="E3557" t="s">
        <v>3962</v>
      </c>
      <c r="F3557" s="1" t="s">
        <v>4167</v>
      </c>
      <c r="G3557" t="s">
        <v>3183</v>
      </c>
      <c r="H3557">
        <v>147433</v>
      </c>
      <c r="I3557">
        <v>147533</v>
      </c>
      <c r="J3557">
        <v>147786</v>
      </c>
      <c r="K3557">
        <v>147964</v>
      </c>
      <c r="L3557">
        <v>148281</v>
      </c>
      <c r="M3557">
        <v>147984</v>
      </c>
      <c r="N3557">
        <v>147887</v>
      </c>
      <c r="O3557">
        <v>147801</v>
      </c>
      <c r="P3557" s="2">
        <v>148262</v>
      </c>
      <c r="Q3557" t="s">
        <v>3271</v>
      </c>
      <c r="W3557"/>
    </row>
    <row r="3558" spans="1:23" x14ac:dyDescent="0.2">
      <c r="A3558" t="s">
        <v>4350</v>
      </c>
      <c r="B3558">
        <v>38830</v>
      </c>
      <c r="C3558">
        <v>71</v>
      </c>
      <c r="D3558" t="s">
        <v>4350</v>
      </c>
      <c r="E3558" t="s">
        <v>3963</v>
      </c>
      <c r="F3558" t="s">
        <v>4164</v>
      </c>
      <c r="G3558" t="s">
        <v>3183</v>
      </c>
      <c r="H3558">
        <v>12926</v>
      </c>
      <c r="I3558">
        <v>12926</v>
      </c>
      <c r="J3558">
        <v>12936</v>
      </c>
      <c r="K3558">
        <v>12991</v>
      </c>
      <c r="L3558">
        <v>13015</v>
      </c>
      <c r="M3558">
        <v>13026</v>
      </c>
      <c r="N3558">
        <v>13003</v>
      </c>
      <c r="O3558">
        <v>12934</v>
      </c>
      <c r="P3558" s="2">
        <v>12844</v>
      </c>
      <c r="Q3558" s="6" t="s">
        <v>3243</v>
      </c>
      <c r="W3558"/>
    </row>
    <row r="3559" spans="1:23" x14ac:dyDescent="0.2">
      <c r="A3559" t="s">
        <v>4351</v>
      </c>
      <c r="B3559">
        <v>38895</v>
      </c>
      <c r="C3559">
        <v>71</v>
      </c>
      <c r="D3559" t="s">
        <v>4351</v>
      </c>
      <c r="E3559" t="s">
        <v>3964</v>
      </c>
      <c r="F3559" t="s">
        <v>4166</v>
      </c>
      <c r="G3559" t="s">
        <v>3183</v>
      </c>
      <c r="H3559">
        <v>484</v>
      </c>
      <c r="I3559">
        <v>482</v>
      </c>
      <c r="J3559">
        <v>483</v>
      </c>
      <c r="K3559">
        <v>486</v>
      </c>
      <c r="L3559">
        <v>487</v>
      </c>
      <c r="M3559">
        <v>487</v>
      </c>
      <c r="N3559">
        <v>490</v>
      </c>
      <c r="O3559">
        <v>491</v>
      </c>
      <c r="P3559" s="2">
        <v>490</v>
      </c>
      <c r="Q3559" t="s">
        <v>3271</v>
      </c>
      <c r="W3559"/>
    </row>
    <row r="3560" spans="1:23" x14ac:dyDescent="0.2">
      <c r="A3560" t="s">
        <v>4352</v>
      </c>
      <c r="B3560">
        <v>39519</v>
      </c>
      <c r="C3560">
        <v>71</v>
      </c>
      <c r="D3560" t="s">
        <v>4352</v>
      </c>
      <c r="E3560" t="s">
        <v>3965</v>
      </c>
      <c r="F3560" s="1" t="s">
        <v>4164</v>
      </c>
      <c r="G3560" t="s">
        <v>3183</v>
      </c>
      <c r="H3560">
        <v>2513</v>
      </c>
      <c r="I3560">
        <v>2508</v>
      </c>
      <c r="J3560">
        <v>2511</v>
      </c>
      <c r="K3560">
        <v>2512</v>
      </c>
      <c r="L3560">
        <v>2518</v>
      </c>
      <c r="M3560">
        <v>2548</v>
      </c>
      <c r="N3560">
        <v>2554</v>
      </c>
      <c r="O3560">
        <v>2543</v>
      </c>
      <c r="P3560" s="2">
        <v>2520</v>
      </c>
      <c r="Q3560" s="6" t="s">
        <v>3243</v>
      </c>
      <c r="W3560"/>
    </row>
    <row r="3561" spans="1:23" x14ac:dyDescent="0.2">
      <c r="A3561" t="s">
        <v>4353</v>
      </c>
      <c r="B3561">
        <v>40793</v>
      </c>
      <c r="C3561">
        <v>71</v>
      </c>
      <c r="D3561" t="s">
        <v>4353</v>
      </c>
      <c r="E3561" t="s">
        <v>3966</v>
      </c>
      <c r="F3561" s="1" t="s">
        <v>4164</v>
      </c>
      <c r="G3561" t="s">
        <v>3183</v>
      </c>
      <c r="H3561">
        <v>13579</v>
      </c>
      <c r="I3561">
        <v>13580</v>
      </c>
      <c r="J3561">
        <v>13590</v>
      </c>
      <c r="K3561">
        <v>13618</v>
      </c>
      <c r="L3561">
        <v>13642</v>
      </c>
      <c r="M3561">
        <v>13654</v>
      </c>
      <c r="N3561">
        <v>13646</v>
      </c>
      <c r="O3561">
        <v>13574</v>
      </c>
      <c r="P3561" s="2">
        <v>13483</v>
      </c>
      <c r="Q3561" s="6" t="s">
        <v>3243</v>
      </c>
      <c r="W3561"/>
    </row>
    <row r="3562" spans="1:23" x14ac:dyDescent="0.2">
      <c r="A3562" t="s">
        <v>4354</v>
      </c>
      <c r="B3562">
        <v>40767</v>
      </c>
      <c r="C3562">
        <v>71</v>
      </c>
      <c r="D3562" t="s">
        <v>4354</v>
      </c>
      <c r="E3562" t="s">
        <v>3967</v>
      </c>
      <c r="F3562" s="1" t="s">
        <v>4164</v>
      </c>
      <c r="G3562" t="s">
        <v>3183</v>
      </c>
      <c r="H3562">
        <v>15550</v>
      </c>
      <c r="I3562">
        <v>15550</v>
      </c>
      <c r="J3562">
        <v>15568</v>
      </c>
      <c r="K3562">
        <v>15624</v>
      </c>
      <c r="L3562">
        <v>15677</v>
      </c>
      <c r="M3562">
        <v>15727</v>
      </c>
      <c r="N3562">
        <v>15737</v>
      </c>
      <c r="O3562">
        <v>15683</v>
      </c>
      <c r="P3562" s="2">
        <v>15610</v>
      </c>
      <c r="Q3562" s="6" t="s">
        <v>3243</v>
      </c>
      <c r="W3562"/>
    </row>
    <row r="3563" spans="1:23" x14ac:dyDescent="0.2">
      <c r="A3563" t="s">
        <v>4355</v>
      </c>
      <c r="B3563">
        <v>42028</v>
      </c>
      <c r="C3563">
        <v>71</v>
      </c>
      <c r="D3563" t="s">
        <v>4355</v>
      </c>
      <c r="E3563" t="s">
        <v>3968</v>
      </c>
      <c r="F3563" s="1" t="s">
        <v>4164</v>
      </c>
      <c r="G3563" t="s">
        <v>3183</v>
      </c>
      <c r="H3563">
        <v>28331</v>
      </c>
      <c r="I3563">
        <v>28351</v>
      </c>
      <c r="J3563">
        <v>28372</v>
      </c>
      <c r="K3563">
        <v>28433</v>
      </c>
      <c r="L3563">
        <v>28486</v>
      </c>
      <c r="M3563">
        <v>28512</v>
      </c>
      <c r="N3563">
        <v>28457</v>
      </c>
      <c r="O3563">
        <v>28291</v>
      </c>
      <c r="P3563" s="2">
        <v>28086</v>
      </c>
      <c r="Q3563" s="6" t="s">
        <v>3243</v>
      </c>
      <c r="W3563"/>
    </row>
    <row r="3564" spans="1:23" x14ac:dyDescent="0.2">
      <c r="A3564" t="s">
        <v>4356</v>
      </c>
      <c r="B3564">
        <v>42795</v>
      </c>
      <c r="C3564">
        <v>71</v>
      </c>
      <c r="D3564" t="s">
        <v>4356</v>
      </c>
      <c r="E3564" t="s">
        <v>3969</v>
      </c>
      <c r="F3564" s="1" t="s">
        <v>4164</v>
      </c>
      <c r="G3564" t="s">
        <v>3183</v>
      </c>
      <c r="H3564">
        <v>16000</v>
      </c>
      <c r="I3564">
        <v>16054</v>
      </c>
      <c r="J3564">
        <v>16078</v>
      </c>
      <c r="K3564">
        <v>16204</v>
      </c>
      <c r="L3564">
        <v>16311</v>
      </c>
      <c r="M3564">
        <v>16464</v>
      </c>
      <c r="N3564">
        <v>16600</v>
      </c>
      <c r="O3564">
        <v>16712</v>
      </c>
      <c r="P3564" s="2">
        <v>16895</v>
      </c>
      <c r="Q3564" s="6" t="s">
        <v>3243</v>
      </c>
      <c r="W3564"/>
    </row>
    <row r="3565" spans="1:23" x14ac:dyDescent="0.2">
      <c r="A3565" t="s">
        <v>4357</v>
      </c>
      <c r="B3565">
        <v>43406</v>
      </c>
      <c r="C3565">
        <v>71</v>
      </c>
      <c r="D3565" t="s">
        <v>4357</v>
      </c>
      <c r="E3565" t="s">
        <v>3970</v>
      </c>
      <c r="F3565" t="s">
        <v>4166</v>
      </c>
      <c r="G3565" t="s">
        <v>3183</v>
      </c>
      <c r="H3565">
        <v>993</v>
      </c>
      <c r="I3565">
        <v>993</v>
      </c>
      <c r="J3565">
        <v>994</v>
      </c>
      <c r="K3565">
        <v>1000</v>
      </c>
      <c r="L3565">
        <v>1003</v>
      </c>
      <c r="M3565">
        <v>1006</v>
      </c>
      <c r="N3565">
        <v>1023</v>
      </c>
      <c r="O3565">
        <v>1030</v>
      </c>
      <c r="P3565" s="2">
        <v>1037</v>
      </c>
      <c r="Q3565" t="s">
        <v>3271</v>
      </c>
      <c r="W3565"/>
    </row>
    <row r="3566" spans="1:23" x14ac:dyDescent="0.2">
      <c r="A3566" t="s">
        <v>4358</v>
      </c>
      <c r="B3566">
        <v>43744</v>
      </c>
      <c r="C3566">
        <v>71</v>
      </c>
      <c r="D3566" t="s">
        <v>4358</v>
      </c>
      <c r="E3566" t="s">
        <v>3971</v>
      </c>
      <c r="F3566" s="1" t="s">
        <v>4164</v>
      </c>
      <c r="G3566" t="s">
        <v>3183</v>
      </c>
      <c r="H3566">
        <v>12590</v>
      </c>
      <c r="I3566">
        <v>12590</v>
      </c>
      <c r="J3566">
        <v>12599</v>
      </c>
      <c r="K3566">
        <v>12626</v>
      </c>
      <c r="L3566">
        <v>12657</v>
      </c>
      <c r="M3566">
        <v>12682</v>
      </c>
      <c r="N3566">
        <v>12668</v>
      </c>
      <c r="O3566">
        <v>12613</v>
      </c>
      <c r="P3566" s="2">
        <v>12527</v>
      </c>
      <c r="Q3566" s="6" t="s">
        <v>3243</v>
      </c>
      <c r="W3566"/>
    </row>
    <row r="3567" spans="1:23" x14ac:dyDescent="0.2">
      <c r="A3567" t="s">
        <v>4359</v>
      </c>
      <c r="B3567">
        <v>43900</v>
      </c>
      <c r="C3567">
        <v>71</v>
      </c>
      <c r="D3567" t="s">
        <v>4359</v>
      </c>
      <c r="E3567" t="s">
        <v>3972</v>
      </c>
      <c r="F3567" s="1" t="s">
        <v>4167</v>
      </c>
      <c r="G3567" t="s">
        <v>3183</v>
      </c>
      <c r="H3567">
        <v>285</v>
      </c>
      <c r="I3567">
        <v>297</v>
      </c>
      <c r="J3567">
        <v>299</v>
      </c>
      <c r="K3567">
        <v>301</v>
      </c>
      <c r="L3567">
        <v>303</v>
      </c>
      <c r="M3567">
        <v>307</v>
      </c>
      <c r="N3567">
        <v>309</v>
      </c>
      <c r="O3567">
        <v>311</v>
      </c>
      <c r="P3567" s="2">
        <v>313</v>
      </c>
      <c r="Q3567" t="s">
        <v>3271</v>
      </c>
      <c r="W3567"/>
    </row>
    <row r="3568" spans="1:23" x14ac:dyDescent="0.2">
      <c r="A3568" t="s">
        <v>4360</v>
      </c>
      <c r="B3568">
        <v>43939</v>
      </c>
      <c r="C3568">
        <v>71</v>
      </c>
      <c r="D3568" s="1" t="s">
        <v>4360</v>
      </c>
      <c r="E3568" t="s">
        <v>3973</v>
      </c>
      <c r="F3568" t="s">
        <v>4165</v>
      </c>
      <c r="G3568" t="s">
        <v>3183</v>
      </c>
      <c r="H3568">
        <v>22390</v>
      </c>
      <c r="I3568">
        <v>22492</v>
      </c>
      <c r="J3568">
        <v>22518</v>
      </c>
      <c r="K3568">
        <v>22624</v>
      </c>
      <c r="L3568">
        <v>22695</v>
      </c>
      <c r="M3568">
        <v>22767</v>
      </c>
      <c r="N3568">
        <v>22847</v>
      </c>
      <c r="O3568">
        <v>22964</v>
      </c>
      <c r="P3568" s="2">
        <v>22930</v>
      </c>
      <c r="Q3568" t="s">
        <v>3271</v>
      </c>
      <c r="W3568"/>
    </row>
    <row r="3569" spans="1:23" x14ac:dyDescent="0.2">
      <c r="A3569" t="s">
        <v>4361</v>
      </c>
      <c r="B3569">
        <v>44225</v>
      </c>
      <c r="C3569">
        <v>71</v>
      </c>
      <c r="D3569" t="s">
        <v>4361</v>
      </c>
      <c r="E3569" t="s">
        <v>3974</v>
      </c>
      <c r="F3569" t="s">
        <v>4168</v>
      </c>
      <c r="G3569" t="s">
        <v>3183</v>
      </c>
      <c r="H3569">
        <v>24839</v>
      </c>
      <c r="I3569">
        <v>24888</v>
      </c>
      <c r="J3569">
        <v>24939</v>
      </c>
      <c r="K3569">
        <v>25013</v>
      </c>
      <c r="L3569">
        <v>25073</v>
      </c>
      <c r="M3569">
        <v>25077</v>
      </c>
      <c r="N3569">
        <v>25089</v>
      </c>
      <c r="O3569">
        <v>25155</v>
      </c>
      <c r="P3569" s="2">
        <v>25231</v>
      </c>
      <c r="Q3569" t="s">
        <v>3271</v>
      </c>
      <c r="W3569"/>
    </row>
    <row r="3570" spans="1:23" x14ac:dyDescent="0.2">
      <c r="A3570" t="s">
        <v>4362</v>
      </c>
      <c r="B3570">
        <v>44407</v>
      </c>
      <c r="C3570">
        <v>71</v>
      </c>
      <c r="D3570" s="1" t="s">
        <v>4362</v>
      </c>
      <c r="E3570" t="s">
        <v>3975</v>
      </c>
      <c r="F3570" t="s">
        <v>4165</v>
      </c>
      <c r="G3570" t="s">
        <v>3183</v>
      </c>
      <c r="H3570">
        <v>43165</v>
      </c>
      <c r="I3570">
        <v>43347</v>
      </c>
      <c r="J3570">
        <v>43400</v>
      </c>
      <c r="K3570">
        <v>43573</v>
      </c>
      <c r="L3570">
        <v>43682</v>
      </c>
      <c r="M3570">
        <v>43809</v>
      </c>
      <c r="N3570">
        <v>43805</v>
      </c>
      <c r="O3570">
        <v>43660</v>
      </c>
      <c r="P3570" s="2">
        <v>43815</v>
      </c>
      <c r="Q3570" t="s">
        <v>3243</v>
      </c>
      <c r="W3570"/>
    </row>
    <row r="3571" spans="1:23" x14ac:dyDescent="0.2">
      <c r="A3571" t="s">
        <v>4363</v>
      </c>
      <c r="B3571">
        <v>45421</v>
      </c>
      <c r="C3571">
        <v>71</v>
      </c>
      <c r="D3571" t="s">
        <v>4363</v>
      </c>
      <c r="E3571" t="s">
        <v>3976</v>
      </c>
      <c r="F3571" s="1" t="s">
        <v>4164</v>
      </c>
      <c r="G3571" t="s">
        <v>3183</v>
      </c>
      <c r="H3571">
        <v>9007</v>
      </c>
      <c r="I3571">
        <v>9026</v>
      </c>
      <c r="J3571">
        <v>9037</v>
      </c>
      <c r="K3571">
        <v>9241</v>
      </c>
      <c r="L3571">
        <v>9271</v>
      </c>
      <c r="M3571">
        <v>9282</v>
      </c>
      <c r="N3571">
        <v>9273</v>
      </c>
      <c r="O3571">
        <v>9223</v>
      </c>
      <c r="P3571" s="2">
        <v>9159</v>
      </c>
      <c r="Q3571" s="6" t="s">
        <v>3243</v>
      </c>
      <c r="R3571" s="2" t="s">
        <v>3243</v>
      </c>
      <c r="S3571" s="2">
        <f>SUMIF(Q:Q,R3571,P:P)</f>
        <v>6455757</v>
      </c>
      <c r="T3571" s="2">
        <f>S3571-$S$4</f>
        <v>-6793.2599999997765</v>
      </c>
      <c r="W3571"/>
    </row>
    <row r="3572" spans="1:23" x14ac:dyDescent="0.2">
      <c r="A3572" t="s">
        <v>4364</v>
      </c>
      <c r="B3572">
        <v>45434</v>
      </c>
      <c r="C3572">
        <v>71</v>
      </c>
      <c r="D3572" t="s">
        <v>4364</v>
      </c>
      <c r="E3572" t="s">
        <v>3977</v>
      </c>
      <c r="F3572" s="1" t="s">
        <v>4164</v>
      </c>
      <c r="G3572" t="s">
        <v>3183</v>
      </c>
      <c r="H3572">
        <v>10729</v>
      </c>
      <c r="I3572">
        <v>10733</v>
      </c>
      <c r="J3572">
        <v>10740</v>
      </c>
      <c r="K3572">
        <v>10760</v>
      </c>
      <c r="L3572">
        <v>10776</v>
      </c>
      <c r="M3572">
        <v>10784</v>
      </c>
      <c r="N3572">
        <v>10762</v>
      </c>
      <c r="O3572">
        <v>10697</v>
      </c>
      <c r="P3572" s="2">
        <v>10621</v>
      </c>
      <c r="Q3572" s="6" t="s">
        <v>3243</v>
      </c>
      <c r="R3572" s="2" t="s">
        <v>3271</v>
      </c>
      <c r="S3572" s="2">
        <f>SUMIF(Q:Q,R3572,P:P)</f>
        <v>6468957</v>
      </c>
      <c r="T3572" s="2">
        <f>S3572-$S$4</f>
        <v>6406.7400000002235</v>
      </c>
      <c r="W3572"/>
    </row>
    <row r="3573" spans="1:23" x14ac:dyDescent="0.2">
      <c r="A3573" t="s">
        <v>4365</v>
      </c>
      <c r="B3573">
        <v>46357</v>
      </c>
      <c r="C3573">
        <v>71</v>
      </c>
      <c r="D3573" t="s">
        <v>4365</v>
      </c>
      <c r="E3573" t="s">
        <v>3978</v>
      </c>
      <c r="F3573" t="s">
        <v>4168</v>
      </c>
      <c r="G3573" t="s">
        <v>3183</v>
      </c>
      <c r="H3573">
        <v>7051</v>
      </c>
      <c r="I3573">
        <v>7051</v>
      </c>
      <c r="J3573">
        <v>7089</v>
      </c>
      <c r="K3573">
        <v>7110</v>
      </c>
      <c r="L3573">
        <v>7126</v>
      </c>
      <c r="M3573">
        <v>7182</v>
      </c>
      <c r="N3573">
        <v>7292</v>
      </c>
      <c r="O3573">
        <v>7394</v>
      </c>
      <c r="P3573" s="2">
        <v>7546</v>
      </c>
      <c r="Q3573" t="s">
        <v>3271</v>
      </c>
      <c r="W3573"/>
    </row>
    <row r="3574" spans="1:23" x14ac:dyDescent="0.2">
      <c r="A3574" t="s">
        <v>4366</v>
      </c>
      <c r="B3574">
        <v>46604</v>
      </c>
      <c r="C3574">
        <v>71</v>
      </c>
      <c r="D3574" t="s">
        <v>4366</v>
      </c>
      <c r="E3574" t="s">
        <v>3979</v>
      </c>
      <c r="F3574" t="s">
        <v>4166</v>
      </c>
      <c r="G3574" t="s">
        <v>3183</v>
      </c>
      <c r="H3574">
        <v>672</v>
      </c>
      <c r="I3574">
        <v>672</v>
      </c>
      <c r="J3574">
        <v>673</v>
      </c>
      <c r="K3574">
        <v>675</v>
      </c>
      <c r="L3574">
        <v>674</v>
      </c>
      <c r="M3574">
        <v>672</v>
      </c>
      <c r="N3574">
        <v>671</v>
      </c>
      <c r="O3574">
        <v>669</v>
      </c>
      <c r="P3574" s="2">
        <v>665</v>
      </c>
      <c r="Q3574" t="s">
        <v>3271</v>
      </c>
      <c r="W3574"/>
    </row>
    <row r="3575" spans="1:23" x14ac:dyDescent="0.2">
      <c r="A3575" t="s">
        <v>4367</v>
      </c>
      <c r="B3575">
        <v>47007</v>
      </c>
      <c r="C3575">
        <v>71</v>
      </c>
      <c r="D3575" t="s">
        <v>4367</v>
      </c>
      <c r="E3575" t="s">
        <v>3980</v>
      </c>
      <c r="F3575" s="1" t="s">
        <v>4164</v>
      </c>
      <c r="G3575" t="s">
        <v>3183</v>
      </c>
      <c r="H3575">
        <v>12508</v>
      </c>
      <c r="I3575">
        <v>12533</v>
      </c>
      <c r="J3575">
        <v>12548</v>
      </c>
      <c r="K3575">
        <v>12604</v>
      </c>
      <c r="L3575">
        <v>12649</v>
      </c>
      <c r="M3575">
        <v>12688</v>
      </c>
      <c r="N3575">
        <v>12694</v>
      </c>
      <c r="O3575">
        <v>12647</v>
      </c>
      <c r="P3575" s="2">
        <v>12565</v>
      </c>
      <c r="Q3575" s="6" t="s">
        <v>3243</v>
      </c>
      <c r="W3575"/>
    </row>
    <row r="3576" spans="1:23" x14ac:dyDescent="0.2">
      <c r="A3576" t="s">
        <v>4368</v>
      </c>
      <c r="B3576">
        <v>47540</v>
      </c>
      <c r="C3576">
        <v>71</v>
      </c>
      <c r="D3576" t="s">
        <v>4368</v>
      </c>
      <c r="E3576" t="s">
        <v>3981</v>
      </c>
      <c r="F3576" s="1" t="s">
        <v>4164</v>
      </c>
      <c r="G3576" t="s">
        <v>3183</v>
      </c>
      <c r="H3576">
        <v>19009</v>
      </c>
      <c r="I3576">
        <v>19026</v>
      </c>
      <c r="J3576">
        <v>19040</v>
      </c>
      <c r="K3576">
        <v>19102</v>
      </c>
      <c r="L3576">
        <v>19141</v>
      </c>
      <c r="M3576">
        <v>19160</v>
      </c>
      <c r="N3576">
        <v>19143</v>
      </c>
      <c r="O3576">
        <v>19144</v>
      </c>
      <c r="P3576" s="2">
        <v>19097</v>
      </c>
      <c r="Q3576" s="6" t="s">
        <v>3243</v>
      </c>
      <c r="W3576"/>
    </row>
    <row r="3577" spans="1:23" x14ac:dyDescent="0.2">
      <c r="A3577" t="s">
        <v>4369</v>
      </c>
      <c r="B3577">
        <v>47774</v>
      </c>
      <c r="C3577">
        <v>71</v>
      </c>
      <c r="D3577" t="s">
        <v>4369</v>
      </c>
      <c r="E3577" t="s">
        <v>3982</v>
      </c>
      <c r="F3577" s="1" t="s">
        <v>4164</v>
      </c>
      <c r="G3577" t="s">
        <v>3183</v>
      </c>
      <c r="H3577">
        <v>24090</v>
      </c>
      <c r="I3577">
        <v>24100</v>
      </c>
      <c r="J3577">
        <v>24114</v>
      </c>
      <c r="K3577">
        <v>24148</v>
      </c>
      <c r="L3577">
        <v>24173</v>
      </c>
      <c r="M3577">
        <v>24187</v>
      </c>
      <c r="N3577">
        <v>24110</v>
      </c>
      <c r="O3577">
        <v>23949</v>
      </c>
      <c r="P3577" s="2">
        <v>23756</v>
      </c>
      <c r="Q3577" s="6" t="s">
        <v>3243</v>
      </c>
      <c r="W3577"/>
    </row>
    <row r="3578" spans="1:23" x14ac:dyDescent="0.2">
      <c r="A3578" t="s">
        <v>4370</v>
      </c>
      <c r="B3578">
        <v>45564</v>
      </c>
      <c r="C3578">
        <v>71</v>
      </c>
      <c r="D3578" t="s">
        <v>4370</v>
      </c>
      <c r="E3578" t="s">
        <v>3983</v>
      </c>
      <c r="F3578" s="1" t="s">
        <v>4164</v>
      </c>
      <c r="G3578" t="s">
        <v>3183</v>
      </c>
      <c r="H3578">
        <v>228</v>
      </c>
      <c r="I3578">
        <v>228</v>
      </c>
      <c r="J3578">
        <v>228</v>
      </c>
      <c r="K3578">
        <v>229</v>
      </c>
      <c r="L3578">
        <v>230</v>
      </c>
      <c r="M3578">
        <v>231</v>
      </c>
      <c r="N3578">
        <v>231</v>
      </c>
      <c r="O3578">
        <v>230</v>
      </c>
      <c r="P3578" s="2">
        <v>228</v>
      </c>
      <c r="Q3578" s="6" t="s">
        <v>3243</v>
      </c>
      <c r="W3578"/>
    </row>
    <row r="3579" spans="1:23" x14ac:dyDescent="0.2">
      <c r="A3579" t="s">
        <v>4371</v>
      </c>
      <c r="B3579">
        <v>48242</v>
      </c>
      <c r="C3579">
        <v>71</v>
      </c>
      <c r="D3579" t="s">
        <v>4371</v>
      </c>
      <c r="E3579" t="s">
        <v>3984</v>
      </c>
      <c r="F3579" s="1" t="s">
        <v>4164</v>
      </c>
      <c r="G3579" t="s">
        <v>3183</v>
      </c>
      <c r="H3579">
        <v>25411</v>
      </c>
      <c r="I3579">
        <v>25414</v>
      </c>
      <c r="J3579">
        <v>25432</v>
      </c>
      <c r="K3579">
        <v>25478</v>
      </c>
      <c r="L3579">
        <v>25521</v>
      </c>
      <c r="M3579">
        <v>25542</v>
      </c>
      <c r="N3579">
        <v>25474</v>
      </c>
      <c r="O3579">
        <v>25314</v>
      </c>
      <c r="P3579" s="2">
        <v>25229</v>
      </c>
      <c r="Q3579" s="6" t="s">
        <v>3243</v>
      </c>
      <c r="W3579"/>
    </row>
    <row r="3580" spans="1:23" x14ac:dyDescent="0.2">
      <c r="A3580" t="s">
        <v>4372</v>
      </c>
      <c r="B3580">
        <v>48554</v>
      </c>
      <c r="C3580">
        <v>71</v>
      </c>
      <c r="D3580" t="s">
        <v>4372</v>
      </c>
      <c r="E3580" t="s">
        <v>3985</v>
      </c>
      <c r="F3580" s="1" t="s">
        <v>4164</v>
      </c>
      <c r="G3580" t="s">
        <v>3183</v>
      </c>
      <c r="H3580">
        <v>1900</v>
      </c>
      <c r="I3580">
        <v>1900</v>
      </c>
      <c r="J3580">
        <v>1900</v>
      </c>
      <c r="K3580">
        <v>1902</v>
      </c>
      <c r="L3580">
        <v>1902</v>
      </c>
      <c r="M3580">
        <v>1901</v>
      </c>
      <c r="N3580">
        <v>1895</v>
      </c>
      <c r="O3580">
        <v>1881</v>
      </c>
      <c r="P3580" s="2">
        <v>1866</v>
      </c>
      <c r="Q3580" s="6" t="s">
        <v>3243</v>
      </c>
      <c r="W3580"/>
    </row>
    <row r="3581" spans="1:23" x14ac:dyDescent="0.2">
      <c r="A3581" t="s">
        <v>4373</v>
      </c>
      <c r="B3581">
        <v>48892</v>
      </c>
      <c r="C3581">
        <v>71</v>
      </c>
      <c r="D3581" t="s">
        <v>4373</v>
      </c>
      <c r="E3581" t="s">
        <v>3986</v>
      </c>
      <c r="F3581" s="1" t="s">
        <v>4164</v>
      </c>
      <c r="G3581" t="s">
        <v>3183</v>
      </c>
      <c r="H3581">
        <v>14819</v>
      </c>
      <c r="I3581">
        <v>14815</v>
      </c>
      <c r="J3581">
        <v>14827</v>
      </c>
      <c r="K3581">
        <v>14859</v>
      </c>
      <c r="L3581">
        <v>14891</v>
      </c>
      <c r="M3581">
        <v>14910</v>
      </c>
      <c r="N3581">
        <v>14886</v>
      </c>
      <c r="O3581">
        <v>14805</v>
      </c>
      <c r="P3581" s="2">
        <v>14699</v>
      </c>
      <c r="Q3581" s="6" t="s">
        <v>3243</v>
      </c>
      <c r="W3581"/>
    </row>
    <row r="3582" spans="1:23" x14ac:dyDescent="0.2">
      <c r="A3582" t="s">
        <v>4374</v>
      </c>
      <c r="B3582">
        <v>49100</v>
      </c>
      <c r="C3582">
        <v>71</v>
      </c>
      <c r="D3582" t="s">
        <v>4374</v>
      </c>
      <c r="E3582" t="s">
        <v>3987</v>
      </c>
      <c r="F3582" t="s">
        <v>4167</v>
      </c>
      <c r="G3582" t="s">
        <v>3183</v>
      </c>
      <c r="H3582">
        <v>335</v>
      </c>
      <c r="I3582">
        <v>325</v>
      </c>
      <c r="J3582">
        <v>326</v>
      </c>
      <c r="K3582">
        <v>329</v>
      </c>
      <c r="L3582">
        <v>333</v>
      </c>
      <c r="M3582">
        <v>335</v>
      </c>
      <c r="N3582">
        <v>338</v>
      </c>
      <c r="O3582">
        <v>340</v>
      </c>
      <c r="P3582" s="2">
        <v>343</v>
      </c>
      <c r="Q3582" t="s">
        <v>3271</v>
      </c>
      <c r="W3582"/>
    </row>
    <row r="3583" spans="1:23" x14ac:dyDescent="0.2">
      <c r="A3583" t="s">
        <v>4375</v>
      </c>
      <c r="B3583">
        <v>49308</v>
      </c>
      <c r="C3583">
        <v>71</v>
      </c>
      <c r="D3583" t="s">
        <v>4375</v>
      </c>
      <c r="E3583" t="s">
        <v>3988</v>
      </c>
      <c r="F3583" t="s">
        <v>4167</v>
      </c>
      <c r="G3583" t="s">
        <v>3183</v>
      </c>
      <c r="H3583">
        <v>245</v>
      </c>
      <c r="I3583">
        <v>245</v>
      </c>
      <c r="J3583">
        <v>246</v>
      </c>
      <c r="K3583">
        <v>248</v>
      </c>
      <c r="L3583">
        <v>251</v>
      </c>
      <c r="M3583">
        <v>253</v>
      </c>
      <c r="N3583">
        <v>255</v>
      </c>
      <c r="O3583">
        <v>256</v>
      </c>
      <c r="P3583" s="2">
        <v>259</v>
      </c>
      <c r="Q3583" t="s">
        <v>3271</v>
      </c>
      <c r="W3583"/>
    </row>
    <row r="3584" spans="1:23" x14ac:dyDescent="0.2">
      <c r="A3584" t="s">
        <v>4376</v>
      </c>
      <c r="B3584">
        <v>49607</v>
      </c>
      <c r="C3584">
        <v>71</v>
      </c>
      <c r="D3584" t="s">
        <v>4376</v>
      </c>
      <c r="E3584" t="s">
        <v>3989</v>
      </c>
      <c r="F3584" t="s">
        <v>4167</v>
      </c>
      <c r="G3584" t="s">
        <v>3183</v>
      </c>
      <c r="H3584">
        <v>2654</v>
      </c>
      <c r="I3584">
        <v>2654</v>
      </c>
      <c r="J3584">
        <v>2663</v>
      </c>
      <c r="K3584">
        <v>2687</v>
      </c>
      <c r="L3584">
        <v>2718</v>
      </c>
      <c r="M3584">
        <v>2738</v>
      </c>
      <c r="N3584">
        <v>2764</v>
      </c>
      <c r="O3584">
        <v>2785</v>
      </c>
      <c r="P3584" s="2">
        <v>2815</v>
      </c>
      <c r="Q3584" t="s">
        <v>3271</v>
      </c>
      <c r="W3584"/>
    </row>
    <row r="3585" spans="1:23" x14ac:dyDescent="0.2">
      <c r="A3585" t="s">
        <v>4377</v>
      </c>
      <c r="B3585">
        <v>49854</v>
      </c>
      <c r="C3585">
        <v>71</v>
      </c>
      <c r="D3585" t="s">
        <v>4377</v>
      </c>
      <c r="E3585" t="s">
        <v>3990</v>
      </c>
      <c r="F3585" t="s">
        <v>4168</v>
      </c>
      <c r="G3585" t="s">
        <v>3183</v>
      </c>
      <c r="H3585">
        <v>18740</v>
      </c>
      <c r="I3585">
        <v>18762</v>
      </c>
      <c r="J3585">
        <v>18806</v>
      </c>
      <c r="K3585">
        <v>18927</v>
      </c>
      <c r="L3585">
        <v>19044</v>
      </c>
      <c r="M3585">
        <v>19184</v>
      </c>
      <c r="N3585">
        <v>19445</v>
      </c>
      <c r="O3585">
        <v>19913</v>
      </c>
      <c r="P3585" s="2">
        <v>20097</v>
      </c>
      <c r="Q3585" t="s">
        <v>3271</v>
      </c>
      <c r="W3585"/>
    </row>
    <row r="3586" spans="1:23" x14ac:dyDescent="0.2">
      <c r="A3586" t="s">
        <v>4378</v>
      </c>
      <c r="B3586">
        <v>49945</v>
      </c>
      <c r="C3586">
        <v>71</v>
      </c>
      <c r="D3586" t="s">
        <v>4378</v>
      </c>
      <c r="E3586" t="s">
        <v>3991</v>
      </c>
      <c r="F3586" t="s">
        <v>4168</v>
      </c>
      <c r="G3586" t="s">
        <v>3183</v>
      </c>
      <c r="H3586">
        <v>5148</v>
      </c>
      <c r="I3586">
        <v>5146</v>
      </c>
      <c r="J3586">
        <v>5153</v>
      </c>
      <c r="K3586">
        <v>5143</v>
      </c>
      <c r="L3586">
        <v>5139</v>
      </c>
      <c r="M3586">
        <v>5115</v>
      </c>
      <c r="N3586">
        <v>5098</v>
      </c>
      <c r="O3586">
        <v>5078</v>
      </c>
      <c r="P3586" s="2">
        <v>5077</v>
      </c>
      <c r="Q3586" t="s">
        <v>3271</v>
      </c>
      <c r="W3586"/>
    </row>
    <row r="3587" spans="1:23" x14ac:dyDescent="0.2">
      <c r="A3587" t="s">
        <v>4379</v>
      </c>
      <c r="B3587">
        <v>50218</v>
      </c>
      <c r="C3587">
        <v>71</v>
      </c>
      <c r="D3587" t="s">
        <v>4379</v>
      </c>
      <c r="E3587" t="s">
        <v>3992</v>
      </c>
      <c r="F3587" t="s">
        <v>4166</v>
      </c>
      <c r="G3587" t="s">
        <v>3183</v>
      </c>
      <c r="H3587">
        <v>18438</v>
      </c>
      <c r="I3587">
        <v>18303</v>
      </c>
      <c r="J3587">
        <v>18382</v>
      </c>
      <c r="K3587">
        <v>18671</v>
      </c>
      <c r="L3587">
        <v>18892</v>
      </c>
      <c r="M3587">
        <v>19087</v>
      </c>
      <c r="N3587">
        <v>19231</v>
      </c>
      <c r="O3587">
        <v>19363</v>
      </c>
      <c r="P3587" s="2">
        <v>19523</v>
      </c>
      <c r="Q3587" t="s">
        <v>3271</v>
      </c>
      <c r="W3587"/>
    </row>
    <row r="3588" spans="1:23" x14ac:dyDescent="0.2">
      <c r="A3588" t="s">
        <v>4380</v>
      </c>
      <c r="B3588">
        <v>50647</v>
      </c>
      <c r="C3588">
        <v>71</v>
      </c>
      <c r="D3588" t="s">
        <v>4380</v>
      </c>
      <c r="E3588" t="s">
        <v>3993</v>
      </c>
      <c r="F3588" t="s">
        <v>4164</v>
      </c>
      <c r="G3588" t="s">
        <v>3183</v>
      </c>
      <c r="H3588">
        <v>23270</v>
      </c>
      <c r="I3588">
        <v>23245</v>
      </c>
      <c r="J3588">
        <v>23272</v>
      </c>
      <c r="K3588">
        <v>23348</v>
      </c>
      <c r="L3588">
        <v>23437</v>
      </c>
      <c r="M3588">
        <v>23474</v>
      </c>
      <c r="N3588">
        <v>23439</v>
      </c>
      <c r="O3588">
        <v>23362</v>
      </c>
      <c r="P3588" s="2">
        <v>23227</v>
      </c>
      <c r="Q3588" s="6" t="s">
        <v>3243</v>
      </c>
      <c r="W3588"/>
    </row>
    <row r="3589" spans="1:23" x14ac:dyDescent="0.2">
      <c r="A3589" t="s">
        <v>4381</v>
      </c>
      <c r="B3589">
        <v>51089</v>
      </c>
      <c r="C3589">
        <v>71</v>
      </c>
      <c r="D3589" t="s">
        <v>4381</v>
      </c>
      <c r="E3589" t="s">
        <v>3994</v>
      </c>
      <c r="F3589" t="s">
        <v>4164</v>
      </c>
      <c r="G3589" t="s">
        <v>3183</v>
      </c>
      <c r="H3589">
        <v>54167</v>
      </c>
      <c r="I3589">
        <v>54177</v>
      </c>
      <c r="J3589">
        <v>54226</v>
      </c>
      <c r="K3589">
        <v>54362</v>
      </c>
      <c r="L3589">
        <v>54484</v>
      </c>
      <c r="M3589">
        <v>54648</v>
      </c>
      <c r="N3589">
        <v>54805</v>
      </c>
      <c r="O3589">
        <v>54539</v>
      </c>
      <c r="P3589" s="2">
        <v>54171</v>
      </c>
      <c r="Q3589" s="6" t="s">
        <v>3243</v>
      </c>
      <c r="W3589"/>
    </row>
    <row r="3590" spans="1:23" x14ac:dyDescent="0.2">
      <c r="A3590" t="s">
        <v>4382</v>
      </c>
      <c r="B3590">
        <v>51622</v>
      </c>
      <c r="C3590">
        <v>71</v>
      </c>
      <c r="D3590" s="1" t="s">
        <v>4382</v>
      </c>
      <c r="E3590" t="s">
        <v>3995</v>
      </c>
      <c r="F3590" t="s">
        <v>4165</v>
      </c>
      <c r="G3590" t="s">
        <v>3183</v>
      </c>
      <c r="H3590">
        <v>141853</v>
      </c>
      <c r="I3590">
        <v>142101</v>
      </c>
      <c r="J3590">
        <v>142343</v>
      </c>
      <c r="K3590">
        <v>143068</v>
      </c>
      <c r="L3590">
        <v>143859</v>
      </c>
      <c r="M3590">
        <v>144779</v>
      </c>
      <c r="N3590">
        <v>146106</v>
      </c>
      <c r="O3590">
        <v>146861</v>
      </c>
      <c r="P3590" s="2">
        <v>147122</v>
      </c>
      <c r="Q3590" t="s">
        <v>3271</v>
      </c>
      <c r="W3590"/>
    </row>
    <row r="3591" spans="1:23" x14ac:dyDescent="0.2">
      <c r="A3591" t="s">
        <v>4383</v>
      </c>
      <c r="B3591">
        <v>52584</v>
      </c>
      <c r="C3591">
        <v>71</v>
      </c>
      <c r="D3591" t="s">
        <v>4383</v>
      </c>
      <c r="E3591" t="s">
        <v>3996</v>
      </c>
      <c r="F3591" t="s">
        <v>4168</v>
      </c>
      <c r="G3591" t="s">
        <v>3183</v>
      </c>
      <c r="H3591">
        <v>24394</v>
      </c>
      <c r="I3591">
        <v>24373</v>
      </c>
      <c r="J3591">
        <v>24425</v>
      </c>
      <c r="K3591">
        <v>24482</v>
      </c>
      <c r="L3591">
        <v>24664</v>
      </c>
      <c r="M3591">
        <v>24932</v>
      </c>
      <c r="N3591">
        <v>25379</v>
      </c>
      <c r="O3591">
        <v>25775</v>
      </c>
      <c r="P3591" s="2">
        <v>26217</v>
      </c>
      <c r="Q3591" t="s">
        <v>3271</v>
      </c>
      <c r="W3591"/>
    </row>
    <row r="3592" spans="1:23" x14ac:dyDescent="0.2">
      <c r="A3592" t="s">
        <v>4384</v>
      </c>
      <c r="B3592">
        <v>52103</v>
      </c>
      <c r="C3592">
        <v>71</v>
      </c>
      <c r="D3592" t="s">
        <v>4384</v>
      </c>
      <c r="E3592" t="s">
        <v>3997</v>
      </c>
      <c r="F3592" t="s">
        <v>4167</v>
      </c>
      <c r="G3592" t="s">
        <v>3183</v>
      </c>
      <c r="H3592">
        <v>992</v>
      </c>
      <c r="I3592">
        <v>981</v>
      </c>
      <c r="J3592">
        <v>985</v>
      </c>
      <c r="K3592">
        <v>997</v>
      </c>
      <c r="L3592">
        <v>1003</v>
      </c>
      <c r="M3592">
        <v>1008</v>
      </c>
      <c r="N3592">
        <v>1014</v>
      </c>
      <c r="O3592">
        <v>1018</v>
      </c>
      <c r="P3592" s="2">
        <v>1026</v>
      </c>
      <c r="Q3592" t="s">
        <v>3271</v>
      </c>
      <c r="W3592"/>
    </row>
    <row r="3593" spans="1:23" x14ac:dyDescent="0.2">
      <c r="A3593" t="s">
        <v>4385</v>
      </c>
      <c r="B3593">
        <v>53000</v>
      </c>
      <c r="C3593">
        <v>71</v>
      </c>
      <c r="D3593" t="s">
        <v>4385</v>
      </c>
      <c r="E3593" t="s">
        <v>3998</v>
      </c>
      <c r="F3593" s="1" t="s">
        <v>4164</v>
      </c>
      <c r="G3593" t="s">
        <v>3183</v>
      </c>
      <c r="H3593">
        <v>29803</v>
      </c>
      <c r="I3593">
        <v>29806</v>
      </c>
      <c r="J3593">
        <v>29831</v>
      </c>
      <c r="K3593">
        <v>29904</v>
      </c>
      <c r="L3593">
        <v>29966</v>
      </c>
      <c r="M3593">
        <v>30001</v>
      </c>
      <c r="N3593">
        <v>29963</v>
      </c>
      <c r="O3593">
        <v>29804</v>
      </c>
      <c r="P3593" s="2">
        <v>29617</v>
      </c>
      <c r="Q3593" s="6" t="s">
        <v>3243</v>
      </c>
      <c r="W3593"/>
    </row>
    <row r="3594" spans="1:23" x14ac:dyDescent="0.2">
      <c r="A3594" t="s">
        <v>4386</v>
      </c>
      <c r="B3594">
        <v>53377</v>
      </c>
      <c r="C3594">
        <v>71</v>
      </c>
      <c r="D3594" t="s">
        <v>4386</v>
      </c>
      <c r="E3594" t="s">
        <v>3999</v>
      </c>
      <c r="F3594" s="1" t="s">
        <v>4164</v>
      </c>
      <c r="G3594" t="s">
        <v>3183</v>
      </c>
      <c r="H3594">
        <v>14572</v>
      </c>
      <c r="I3594">
        <v>14572</v>
      </c>
      <c r="J3594">
        <v>14583</v>
      </c>
      <c r="K3594">
        <v>14617</v>
      </c>
      <c r="L3594">
        <v>14655</v>
      </c>
      <c r="M3594">
        <v>14675</v>
      </c>
      <c r="N3594">
        <v>14653</v>
      </c>
      <c r="O3594">
        <v>14583</v>
      </c>
      <c r="P3594" s="2">
        <v>14498</v>
      </c>
      <c r="Q3594" s="6" t="s">
        <v>3243</v>
      </c>
      <c r="W3594"/>
    </row>
    <row r="3595" spans="1:23" x14ac:dyDescent="0.2">
      <c r="A3595" t="s">
        <v>4387</v>
      </c>
      <c r="B3595">
        <v>53442</v>
      </c>
      <c r="C3595">
        <v>71</v>
      </c>
      <c r="D3595" t="s">
        <v>4387</v>
      </c>
      <c r="E3595" t="s">
        <v>4000</v>
      </c>
      <c r="F3595" t="s">
        <v>4166</v>
      </c>
      <c r="G3595" t="s">
        <v>3183</v>
      </c>
      <c r="H3595">
        <v>16760</v>
      </c>
      <c r="I3595">
        <v>16723</v>
      </c>
      <c r="J3595">
        <v>16749</v>
      </c>
      <c r="K3595">
        <v>16873</v>
      </c>
      <c r="L3595">
        <v>16938</v>
      </c>
      <c r="M3595">
        <v>17074</v>
      </c>
      <c r="N3595">
        <v>17307</v>
      </c>
      <c r="O3595">
        <v>17407</v>
      </c>
      <c r="P3595" s="2">
        <v>17426</v>
      </c>
      <c r="Q3595" t="s">
        <v>3271</v>
      </c>
      <c r="W3595"/>
    </row>
    <row r="3596" spans="1:23" x14ac:dyDescent="0.2">
      <c r="A3596" t="s">
        <v>4388</v>
      </c>
      <c r="B3596">
        <v>54144</v>
      </c>
      <c r="C3596">
        <v>71</v>
      </c>
      <c r="D3596" t="s">
        <v>4388</v>
      </c>
      <c r="E3596" t="s">
        <v>4001</v>
      </c>
      <c r="F3596" s="1" t="s">
        <v>4164</v>
      </c>
      <c r="G3596" t="s">
        <v>3183</v>
      </c>
      <c r="H3596">
        <v>6672</v>
      </c>
      <c r="I3596">
        <v>6672</v>
      </c>
      <c r="J3596">
        <v>6678</v>
      </c>
      <c r="K3596">
        <v>6689</v>
      </c>
      <c r="L3596">
        <v>6700</v>
      </c>
      <c r="M3596">
        <v>6703</v>
      </c>
      <c r="N3596">
        <v>6689</v>
      </c>
      <c r="O3596">
        <v>6648</v>
      </c>
      <c r="P3596" s="2">
        <v>6598</v>
      </c>
      <c r="Q3596" s="6" t="s">
        <v>3243</v>
      </c>
      <c r="W3596"/>
    </row>
    <row r="3597" spans="1:23" x14ac:dyDescent="0.2">
      <c r="A3597" t="s">
        <v>4389</v>
      </c>
      <c r="B3597">
        <v>53481</v>
      </c>
      <c r="C3597">
        <v>71</v>
      </c>
      <c r="D3597" t="s">
        <v>4389</v>
      </c>
      <c r="E3597" t="s">
        <v>4002</v>
      </c>
      <c r="F3597" s="1" t="s">
        <v>4164</v>
      </c>
      <c r="G3597" t="s">
        <v>3183</v>
      </c>
      <c r="H3597">
        <v>33170</v>
      </c>
      <c r="I3597">
        <v>33197</v>
      </c>
      <c r="J3597">
        <v>33236</v>
      </c>
      <c r="K3597">
        <v>33370</v>
      </c>
      <c r="L3597">
        <v>33487</v>
      </c>
      <c r="M3597">
        <v>33589</v>
      </c>
      <c r="N3597">
        <v>33631</v>
      </c>
      <c r="O3597">
        <v>33559</v>
      </c>
      <c r="P3597" s="2">
        <v>33421</v>
      </c>
      <c r="Q3597" s="6" t="s">
        <v>3243</v>
      </c>
      <c r="W3597"/>
    </row>
    <row r="3598" spans="1:23" x14ac:dyDescent="0.2">
      <c r="A3598" t="s">
        <v>4390</v>
      </c>
      <c r="B3598">
        <v>53663</v>
      </c>
      <c r="C3598">
        <v>71</v>
      </c>
      <c r="D3598" t="s">
        <v>4390</v>
      </c>
      <c r="E3598" t="s">
        <v>4003</v>
      </c>
      <c r="F3598" s="1" t="s">
        <v>4164</v>
      </c>
      <c r="G3598" t="s">
        <v>3183</v>
      </c>
      <c r="H3598">
        <v>5420</v>
      </c>
      <c r="I3598">
        <v>5432</v>
      </c>
      <c r="J3598">
        <v>5438</v>
      </c>
      <c r="K3598">
        <v>5452</v>
      </c>
      <c r="L3598">
        <v>5476</v>
      </c>
      <c r="M3598">
        <v>5488</v>
      </c>
      <c r="N3598">
        <v>5487</v>
      </c>
      <c r="O3598">
        <v>5476</v>
      </c>
      <c r="P3598" s="2">
        <v>5456</v>
      </c>
      <c r="Q3598" s="6" t="s">
        <v>3243</v>
      </c>
      <c r="W3598"/>
    </row>
    <row r="3599" spans="1:23" x14ac:dyDescent="0.2">
      <c r="A3599" t="s">
        <v>4391</v>
      </c>
      <c r="B3599">
        <v>53871</v>
      </c>
      <c r="C3599">
        <v>71</v>
      </c>
      <c r="D3599" t="s">
        <v>4391</v>
      </c>
      <c r="E3599" t="s">
        <v>4004</v>
      </c>
      <c r="F3599" s="1" t="s">
        <v>4164</v>
      </c>
      <c r="G3599" t="s">
        <v>3183</v>
      </c>
      <c r="H3599">
        <v>12323</v>
      </c>
      <c r="I3599">
        <v>12325</v>
      </c>
      <c r="J3599">
        <v>12333</v>
      </c>
      <c r="K3599">
        <v>12355</v>
      </c>
      <c r="L3599">
        <v>12372</v>
      </c>
      <c r="M3599">
        <v>12378</v>
      </c>
      <c r="N3599">
        <v>12353</v>
      </c>
      <c r="O3599">
        <v>12280</v>
      </c>
      <c r="P3599" s="2">
        <v>12391</v>
      </c>
      <c r="Q3599" s="6" t="s">
        <v>3243</v>
      </c>
      <c r="W3599"/>
    </row>
    <row r="3600" spans="1:23" x14ac:dyDescent="0.2">
      <c r="A3600" t="s">
        <v>4392</v>
      </c>
      <c r="B3600">
        <v>54534</v>
      </c>
      <c r="C3600">
        <v>71</v>
      </c>
      <c r="D3600" t="s">
        <v>4392</v>
      </c>
      <c r="E3600" t="s">
        <v>4005</v>
      </c>
      <c r="F3600" s="1" t="s">
        <v>4164</v>
      </c>
      <c r="G3600" t="s">
        <v>3183</v>
      </c>
      <c r="H3600">
        <v>7883</v>
      </c>
      <c r="I3600">
        <v>7883</v>
      </c>
      <c r="J3600">
        <v>7899</v>
      </c>
      <c r="K3600">
        <v>7950</v>
      </c>
      <c r="L3600">
        <v>7981</v>
      </c>
      <c r="M3600">
        <v>8026</v>
      </c>
      <c r="N3600">
        <v>8058</v>
      </c>
      <c r="O3600">
        <v>8077</v>
      </c>
      <c r="P3600" s="2">
        <v>8070</v>
      </c>
      <c r="Q3600" t="s">
        <v>3243</v>
      </c>
      <c r="W3600"/>
    </row>
    <row r="3601" spans="1:23" x14ac:dyDescent="0.2">
      <c r="A3601" t="s">
        <v>4393</v>
      </c>
      <c r="B3601">
        <v>54638</v>
      </c>
      <c r="C3601">
        <v>71</v>
      </c>
      <c r="D3601" t="s">
        <v>4393</v>
      </c>
      <c r="E3601" t="s">
        <v>4006</v>
      </c>
      <c r="F3601" s="1" t="s">
        <v>4164</v>
      </c>
      <c r="G3601" t="s">
        <v>3183</v>
      </c>
      <c r="H3601">
        <v>27962</v>
      </c>
      <c r="I3601">
        <v>27954</v>
      </c>
      <c r="J3601">
        <v>27979</v>
      </c>
      <c r="K3601">
        <v>28060</v>
      </c>
      <c r="L3601">
        <v>28126</v>
      </c>
      <c r="M3601">
        <v>28165</v>
      </c>
      <c r="N3601">
        <v>28125</v>
      </c>
      <c r="O3601">
        <v>27976</v>
      </c>
      <c r="P3601" s="2">
        <v>27792</v>
      </c>
      <c r="Q3601" s="6" t="s">
        <v>3243</v>
      </c>
      <c r="W3601"/>
    </row>
    <row r="3602" spans="1:23" x14ac:dyDescent="0.2">
      <c r="A3602" t="s">
        <v>4394</v>
      </c>
      <c r="B3602">
        <v>54820</v>
      </c>
      <c r="C3602">
        <v>71</v>
      </c>
      <c r="D3602" t="s">
        <v>4394</v>
      </c>
      <c r="E3602" t="s">
        <v>4007</v>
      </c>
      <c r="F3602" s="1" t="s">
        <v>4164</v>
      </c>
      <c r="G3602" t="s">
        <v>3183</v>
      </c>
      <c r="H3602">
        <v>56690</v>
      </c>
      <c r="I3602">
        <v>56690</v>
      </c>
      <c r="J3602">
        <v>56734</v>
      </c>
      <c r="K3602">
        <v>56869</v>
      </c>
      <c r="L3602">
        <v>56980</v>
      </c>
      <c r="M3602">
        <v>57044</v>
      </c>
      <c r="N3602">
        <v>56954</v>
      </c>
      <c r="O3602">
        <v>56638</v>
      </c>
      <c r="P3602" s="2">
        <v>56257</v>
      </c>
      <c r="Q3602" s="6" t="s">
        <v>3243</v>
      </c>
      <c r="W3602"/>
    </row>
    <row r="3603" spans="1:23" x14ac:dyDescent="0.2">
      <c r="A3603" t="s">
        <v>4395</v>
      </c>
      <c r="B3603">
        <v>54885</v>
      </c>
      <c r="C3603">
        <v>71</v>
      </c>
      <c r="D3603" t="s">
        <v>4395</v>
      </c>
      <c r="E3603" t="s">
        <v>4008</v>
      </c>
      <c r="F3603" s="1" t="s">
        <v>4164</v>
      </c>
      <c r="G3603" t="s">
        <v>3183</v>
      </c>
      <c r="H3603">
        <v>51878</v>
      </c>
      <c r="I3603">
        <v>51878</v>
      </c>
      <c r="J3603">
        <v>51903</v>
      </c>
      <c r="K3603">
        <v>51951</v>
      </c>
      <c r="L3603">
        <v>51983</v>
      </c>
      <c r="M3603">
        <v>52094</v>
      </c>
      <c r="N3603">
        <v>51933</v>
      </c>
      <c r="O3603">
        <v>52152</v>
      </c>
      <c r="P3603" s="2">
        <v>51774</v>
      </c>
      <c r="Q3603" s="6" t="s">
        <v>3243</v>
      </c>
      <c r="R3603" s="2" t="s">
        <v>3243</v>
      </c>
      <c r="S3603" s="2">
        <f>SUMIF(Q:Q,R3603,P:P)</f>
        <v>6455757</v>
      </c>
      <c r="T3603" s="2">
        <f>S3603-$S$4</f>
        <v>-6793.2599999997765</v>
      </c>
      <c r="W3603"/>
    </row>
    <row r="3604" spans="1:23" x14ac:dyDescent="0.2">
      <c r="A3604" t="s">
        <v>4396</v>
      </c>
      <c r="B3604">
        <v>54560</v>
      </c>
      <c r="C3604">
        <v>71</v>
      </c>
      <c r="D3604" s="1" t="s">
        <v>4396</v>
      </c>
      <c r="E3604" t="s">
        <v>4009</v>
      </c>
      <c r="F3604" t="s">
        <v>4165</v>
      </c>
      <c r="G3604" t="s">
        <v>3183</v>
      </c>
      <c r="H3604">
        <v>2134</v>
      </c>
      <c r="I3604">
        <v>2134</v>
      </c>
      <c r="J3604">
        <v>2137</v>
      </c>
      <c r="K3604">
        <v>2145</v>
      </c>
      <c r="L3604">
        <v>2150</v>
      </c>
      <c r="M3604">
        <v>2155</v>
      </c>
      <c r="N3604">
        <v>2169</v>
      </c>
      <c r="O3604">
        <v>2160</v>
      </c>
      <c r="P3604" s="2">
        <v>2158</v>
      </c>
      <c r="Q3604" t="s">
        <v>3243</v>
      </c>
      <c r="R3604" s="2" t="s">
        <v>3271</v>
      </c>
      <c r="S3604" s="2">
        <f>SUMIF(Q:Q,R3604,P:P)</f>
        <v>6468957</v>
      </c>
      <c r="T3604" s="2">
        <f>S3604-$S$4</f>
        <v>6406.7400000002235</v>
      </c>
      <c r="W3604"/>
    </row>
    <row r="3605" spans="1:23" x14ac:dyDescent="0.2">
      <c r="A3605" t="s">
        <v>4397</v>
      </c>
      <c r="B3605">
        <v>55938</v>
      </c>
      <c r="C3605">
        <v>71</v>
      </c>
      <c r="D3605" t="s">
        <v>4397</v>
      </c>
      <c r="E3605" t="s">
        <v>4010</v>
      </c>
      <c r="F3605" s="1" t="s">
        <v>4164</v>
      </c>
      <c r="G3605" t="s">
        <v>3183</v>
      </c>
      <c r="H3605">
        <v>4988</v>
      </c>
      <c r="I3605">
        <v>4921</v>
      </c>
      <c r="J3605">
        <v>4927</v>
      </c>
      <c r="K3605">
        <v>4943</v>
      </c>
      <c r="L3605">
        <v>4963</v>
      </c>
      <c r="M3605">
        <v>4971</v>
      </c>
      <c r="N3605">
        <v>4970</v>
      </c>
      <c r="O3605">
        <v>4945</v>
      </c>
      <c r="P3605" s="2">
        <v>4913</v>
      </c>
      <c r="Q3605" s="6" t="s">
        <v>3243</v>
      </c>
      <c r="W3605"/>
    </row>
    <row r="3606" spans="1:23" x14ac:dyDescent="0.2">
      <c r="A3606" t="s">
        <v>4398</v>
      </c>
      <c r="B3606">
        <v>56627</v>
      </c>
      <c r="C3606">
        <v>71</v>
      </c>
      <c r="D3606" t="s">
        <v>4398</v>
      </c>
      <c r="E3606" t="s">
        <v>4011</v>
      </c>
      <c r="F3606" s="1" t="s">
        <v>4164</v>
      </c>
      <c r="G3606" t="s">
        <v>3183</v>
      </c>
      <c r="H3606">
        <v>7149</v>
      </c>
      <c r="I3606">
        <v>7210</v>
      </c>
      <c r="J3606">
        <v>7218</v>
      </c>
      <c r="K3606">
        <v>7240</v>
      </c>
      <c r="L3606">
        <v>7260</v>
      </c>
      <c r="M3606">
        <v>7273</v>
      </c>
      <c r="N3606">
        <v>7266</v>
      </c>
      <c r="O3606">
        <v>7230</v>
      </c>
      <c r="P3606" s="2">
        <v>7184</v>
      </c>
      <c r="Q3606" s="6" t="s">
        <v>3243</v>
      </c>
      <c r="W3606"/>
    </row>
    <row r="3607" spans="1:23" x14ac:dyDescent="0.2">
      <c r="A3607" t="s">
        <v>4399</v>
      </c>
      <c r="B3607">
        <v>56640</v>
      </c>
      <c r="C3607">
        <v>71</v>
      </c>
      <c r="D3607" t="s">
        <v>4399</v>
      </c>
      <c r="E3607" t="s">
        <v>4012</v>
      </c>
      <c r="F3607" s="1" t="s">
        <v>4164</v>
      </c>
      <c r="G3607" t="s">
        <v>3183</v>
      </c>
      <c r="H3607">
        <v>56767</v>
      </c>
      <c r="I3607">
        <v>56664</v>
      </c>
      <c r="J3607">
        <v>56727</v>
      </c>
      <c r="K3607">
        <v>56991</v>
      </c>
      <c r="L3607">
        <v>57230</v>
      </c>
      <c r="M3607">
        <v>58449</v>
      </c>
      <c r="N3607">
        <v>58559</v>
      </c>
      <c r="O3607">
        <v>58472</v>
      </c>
      <c r="P3607" s="2">
        <v>58862</v>
      </c>
      <c r="Q3607" s="6" t="s">
        <v>3243</v>
      </c>
      <c r="W3607"/>
    </row>
    <row r="3608" spans="1:23" x14ac:dyDescent="0.2">
      <c r="A3608" t="s">
        <v>4400</v>
      </c>
      <c r="B3608">
        <v>56887</v>
      </c>
      <c r="C3608">
        <v>71</v>
      </c>
      <c r="D3608" t="s">
        <v>4400</v>
      </c>
      <c r="E3608" t="s">
        <v>4013</v>
      </c>
      <c r="F3608" s="1" t="s">
        <v>4167</v>
      </c>
      <c r="G3608" t="s">
        <v>3183</v>
      </c>
      <c r="H3608">
        <v>30355</v>
      </c>
      <c r="I3608">
        <v>30431</v>
      </c>
      <c r="J3608">
        <v>30646</v>
      </c>
      <c r="K3608">
        <v>31243</v>
      </c>
      <c r="L3608">
        <v>31841</v>
      </c>
      <c r="M3608">
        <v>32396</v>
      </c>
      <c r="N3608">
        <v>33324</v>
      </c>
      <c r="O3608">
        <v>34028</v>
      </c>
      <c r="P3608" s="2">
        <v>34571</v>
      </c>
      <c r="Q3608" t="s">
        <v>3271</v>
      </c>
      <c r="W3608"/>
    </row>
    <row r="3609" spans="1:23" x14ac:dyDescent="0.2">
      <c r="A3609" t="s">
        <v>4401</v>
      </c>
      <c r="B3609">
        <v>57225</v>
      </c>
      <c r="C3609">
        <v>71</v>
      </c>
      <c r="D3609" t="s">
        <v>4401</v>
      </c>
      <c r="E3609" t="s">
        <v>4014</v>
      </c>
      <c r="F3609" s="1" t="s">
        <v>4164</v>
      </c>
      <c r="G3609" t="s">
        <v>3183</v>
      </c>
      <c r="H3609">
        <v>68557</v>
      </c>
      <c r="I3609">
        <v>68551</v>
      </c>
      <c r="J3609">
        <v>68614</v>
      </c>
      <c r="K3609">
        <v>68832</v>
      </c>
      <c r="L3609">
        <v>69076</v>
      </c>
      <c r="M3609">
        <v>69258</v>
      </c>
      <c r="N3609">
        <v>69283</v>
      </c>
      <c r="O3609">
        <v>69122</v>
      </c>
      <c r="P3609" s="2">
        <v>68766</v>
      </c>
      <c r="Q3609" s="6" t="s">
        <v>3243</v>
      </c>
      <c r="W3609"/>
    </row>
    <row r="3610" spans="1:23" x14ac:dyDescent="0.2">
      <c r="A3610" t="s">
        <v>4402</v>
      </c>
      <c r="B3610">
        <v>57381</v>
      </c>
      <c r="C3610">
        <v>71</v>
      </c>
      <c r="D3610" t="s">
        <v>4402</v>
      </c>
      <c r="E3610" t="s">
        <v>4015</v>
      </c>
      <c r="F3610" s="1" t="s">
        <v>4164</v>
      </c>
      <c r="G3610" t="s">
        <v>3183</v>
      </c>
      <c r="H3610">
        <v>12515</v>
      </c>
      <c r="I3610">
        <v>12517</v>
      </c>
      <c r="J3610">
        <v>12526</v>
      </c>
      <c r="K3610">
        <v>12559</v>
      </c>
      <c r="L3610">
        <v>12587</v>
      </c>
      <c r="M3610">
        <v>12601</v>
      </c>
      <c r="N3610">
        <v>12582</v>
      </c>
      <c r="O3610">
        <v>12516</v>
      </c>
      <c r="P3610" s="2">
        <v>12438</v>
      </c>
      <c r="Q3610" s="6" t="s">
        <v>3243</v>
      </c>
      <c r="W3610"/>
    </row>
    <row r="3611" spans="1:23" x14ac:dyDescent="0.2">
      <c r="A3611" t="s">
        <v>4403</v>
      </c>
      <c r="B3611">
        <v>57394</v>
      </c>
      <c r="C3611">
        <v>71</v>
      </c>
      <c r="D3611" t="s">
        <v>4403</v>
      </c>
      <c r="E3611" t="s">
        <v>4016</v>
      </c>
      <c r="F3611" s="1" t="s">
        <v>4164</v>
      </c>
      <c r="G3611" t="s">
        <v>3183</v>
      </c>
      <c r="H3611">
        <v>17484</v>
      </c>
      <c r="I3611">
        <v>17480</v>
      </c>
      <c r="J3611">
        <v>17496</v>
      </c>
      <c r="K3611">
        <v>17547</v>
      </c>
      <c r="L3611">
        <v>17588</v>
      </c>
      <c r="M3611">
        <v>17615</v>
      </c>
      <c r="N3611">
        <v>17596</v>
      </c>
      <c r="O3611">
        <v>17514</v>
      </c>
      <c r="P3611" s="2">
        <v>17410</v>
      </c>
      <c r="Q3611" s="6" t="s">
        <v>3243</v>
      </c>
      <c r="W3611"/>
    </row>
    <row r="3612" spans="1:23" x14ac:dyDescent="0.2">
      <c r="A3612" t="s">
        <v>4404</v>
      </c>
      <c r="B3612">
        <v>57407</v>
      </c>
      <c r="C3612">
        <v>71</v>
      </c>
      <c r="D3612" t="s">
        <v>4404</v>
      </c>
      <c r="E3612" t="s">
        <v>4017</v>
      </c>
      <c r="F3612" s="1" t="s">
        <v>4164</v>
      </c>
      <c r="G3612" t="s">
        <v>3183</v>
      </c>
      <c r="H3612">
        <v>4847</v>
      </c>
      <c r="I3612">
        <v>4839</v>
      </c>
      <c r="J3612">
        <v>4847</v>
      </c>
      <c r="K3612">
        <v>4868</v>
      </c>
      <c r="L3612">
        <v>4887</v>
      </c>
      <c r="M3612">
        <v>4894</v>
      </c>
      <c r="N3612">
        <v>4891</v>
      </c>
      <c r="O3612">
        <v>4867</v>
      </c>
      <c r="P3612" s="2">
        <v>4838</v>
      </c>
      <c r="Q3612" s="6" t="s">
        <v>3243</v>
      </c>
      <c r="W3612"/>
    </row>
    <row r="3613" spans="1:23" x14ac:dyDescent="0.2">
      <c r="A3613" t="s">
        <v>4405</v>
      </c>
      <c r="B3613">
        <v>57732</v>
      </c>
      <c r="C3613">
        <v>71</v>
      </c>
      <c r="D3613" t="s">
        <v>4405</v>
      </c>
      <c r="E3613" t="s">
        <v>4018</v>
      </c>
      <c r="F3613" s="1" t="s">
        <v>4164</v>
      </c>
      <c r="G3613" t="s">
        <v>3183</v>
      </c>
      <c r="H3613">
        <v>21975</v>
      </c>
      <c r="I3613">
        <v>21979</v>
      </c>
      <c r="J3613">
        <v>21997</v>
      </c>
      <c r="K3613">
        <v>22058</v>
      </c>
      <c r="L3613">
        <v>22081</v>
      </c>
      <c r="M3613">
        <v>22093</v>
      </c>
      <c r="N3613">
        <v>22049</v>
      </c>
      <c r="O3613">
        <v>21926</v>
      </c>
      <c r="P3613" s="2">
        <v>21785</v>
      </c>
      <c r="Q3613" s="6" t="s">
        <v>3243</v>
      </c>
      <c r="W3613"/>
    </row>
    <row r="3614" spans="1:23" x14ac:dyDescent="0.2">
      <c r="A3614" t="s">
        <v>4406</v>
      </c>
      <c r="B3614">
        <v>57875</v>
      </c>
      <c r="C3614">
        <v>71</v>
      </c>
      <c r="D3614" t="s">
        <v>4406</v>
      </c>
      <c r="E3614" t="s">
        <v>4019</v>
      </c>
      <c r="F3614" s="1" t="s">
        <v>4164</v>
      </c>
      <c r="G3614" t="s">
        <v>3183</v>
      </c>
      <c r="H3614">
        <v>37480</v>
      </c>
      <c r="I3614">
        <v>37479</v>
      </c>
      <c r="J3614">
        <v>37520</v>
      </c>
      <c r="K3614">
        <v>37606</v>
      </c>
      <c r="L3614">
        <v>37719</v>
      </c>
      <c r="M3614">
        <v>37822</v>
      </c>
      <c r="N3614">
        <v>37799</v>
      </c>
      <c r="O3614">
        <v>37657</v>
      </c>
      <c r="P3614" s="2">
        <v>37496</v>
      </c>
      <c r="Q3614" s="6" t="s">
        <v>3243</v>
      </c>
      <c r="W3614"/>
    </row>
    <row r="3615" spans="1:23" x14ac:dyDescent="0.2">
      <c r="A3615" t="s">
        <v>4407</v>
      </c>
      <c r="B3615">
        <v>59052</v>
      </c>
      <c r="C3615">
        <v>71</v>
      </c>
      <c r="D3615" t="s">
        <v>4407</v>
      </c>
      <c r="E3615" t="s">
        <v>4020</v>
      </c>
      <c r="F3615" s="1" t="s">
        <v>4170</v>
      </c>
      <c r="G3615" t="s">
        <v>3183</v>
      </c>
      <c r="H3615">
        <v>4142</v>
      </c>
      <c r="I3615">
        <v>4142</v>
      </c>
      <c r="J3615">
        <v>4149</v>
      </c>
      <c r="K3615">
        <v>4154</v>
      </c>
      <c r="L3615">
        <v>4151</v>
      </c>
      <c r="M3615">
        <v>4134</v>
      </c>
      <c r="N3615">
        <v>4131</v>
      </c>
      <c r="O3615">
        <v>4117</v>
      </c>
      <c r="P3615" s="2">
        <v>4134</v>
      </c>
      <c r="Q3615" t="s">
        <v>3271</v>
      </c>
      <c r="W3615"/>
    </row>
    <row r="3616" spans="1:23" x14ac:dyDescent="0.2">
      <c r="A3616" t="s">
        <v>4408</v>
      </c>
      <c r="B3616">
        <v>59572</v>
      </c>
      <c r="C3616">
        <v>71</v>
      </c>
      <c r="D3616" t="s">
        <v>4408</v>
      </c>
      <c r="E3616" t="s">
        <v>4021</v>
      </c>
      <c r="F3616" s="1" t="s">
        <v>4164</v>
      </c>
      <c r="G3616" t="s">
        <v>3183</v>
      </c>
      <c r="H3616">
        <v>1964</v>
      </c>
      <c r="I3616">
        <v>1974</v>
      </c>
      <c r="J3616">
        <v>1976</v>
      </c>
      <c r="K3616">
        <v>1979</v>
      </c>
      <c r="L3616">
        <v>1981</v>
      </c>
      <c r="M3616">
        <v>1982</v>
      </c>
      <c r="N3616">
        <v>1976</v>
      </c>
      <c r="O3616">
        <v>1963</v>
      </c>
      <c r="P3616" s="2">
        <v>1947</v>
      </c>
      <c r="Q3616" s="6" t="s">
        <v>3243</v>
      </c>
      <c r="W3616"/>
    </row>
    <row r="3617" spans="1:23" x14ac:dyDescent="0.2">
      <c r="A3617" t="s">
        <v>4409</v>
      </c>
      <c r="B3617">
        <v>59988</v>
      </c>
      <c r="C3617">
        <v>71</v>
      </c>
      <c r="D3617" t="s">
        <v>4409</v>
      </c>
      <c r="E3617" t="s">
        <v>4022</v>
      </c>
      <c r="F3617" s="1" t="s">
        <v>4166</v>
      </c>
      <c r="G3617" t="s">
        <v>3183</v>
      </c>
      <c r="H3617">
        <v>4532</v>
      </c>
      <c r="I3617">
        <v>4532</v>
      </c>
      <c r="J3617">
        <v>4597</v>
      </c>
      <c r="K3617">
        <v>4715</v>
      </c>
      <c r="L3617">
        <v>4905</v>
      </c>
      <c r="M3617">
        <v>5459</v>
      </c>
      <c r="N3617">
        <v>5865</v>
      </c>
      <c r="O3617">
        <v>6628</v>
      </c>
      <c r="P3617" s="2">
        <v>7391</v>
      </c>
      <c r="Q3617" t="s">
        <v>3271</v>
      </c>
      <c r="W3617"/>
    </row>
    <row r="3618" spans="1:23" x14ac:dyDescent="0.2">
      <c r="A3618" t="s">
        <v>4410</v>
      </c>
      <c r="B3618">
        <v>60287</v>
      </c>
      <c r="C3618">
        <v>71</v>
      </c>
      <c r="D3618" t="s">
        <v>4410</v>
      </c>
      <c r="E3618" t="s">
        <v>4023</v>
      </c>
      <c r="F3618" s="1" t="s">
        <v>4167</v>
      </c>
      <c r="G3618" t="s">
        <v>3183</v>
      </c>
      <c r="H3618">
        <v>39581</v>
      </c>
      <c r="I3618">
        <v>39850</v>
      </c>
      <c r="J3618">
        <v>39968</v>
      </c>
      <c r="K3618">
        <v>40151</v>
      </c>
      <c r="L3618">
        <v>40446</v>
      </c>
      <c r="M3618">
        <v>41739</v>
      </c>
      <c r="N3618">
        <v>42085</v>
      </c>
      <c r="O3618">
        <v>42484</v>
      </c>
      <c r="P3618" s="2">
        <v>42933</v>
      </c>
      <c r="Q3618" t="s">
        <v>3271</v>
      </c>
      <c r="W3618"/>
    </row>
    <row r="3619" spans="1:23" x14ac:dyDescent="0.2">
      <c r="A3619" t="s">
        <v>4411</v>
      </c>
      <c r="B3619">
        <v>60352</v>
      </c>
      <c r="C3619">
        <v>71</v>
      </c>
      <c r="D3619" t="s">
        <v>4411</v>
      </c>
      <c r="E3619" t="s">
        <v>4024</v>
      </c>
      <c r="F3619" s="1" t="s">
        <v>4167</v>
      </c>
      <c r="G3619" t="s">
        <v>3183</v>
      </c>
      <c r="H3619">
        <v>10856</v>
      </c>
      <c r="I3619">
        <v>10846</v>
      </c>
      <c r="J3619">
        <v>10888</v>
      </c>
      <c r="K3619">
        <v>10987</v>
      </c>
      <c r="L3619">
        <v>11070</v>
      </c>
      <c r="M3619">
        <v>11133</v>
      </c>
      <c r="N3619">
        <v>11208</v>
      </c>
      <c r="O3619">
        <v>11250</v>
      </c>
      <c r="P3619" s="2">
        <v>11358</v>
      </c>
      <c r="Q3619" t="s">
        <v>3271</v>
      </c>
      <c r="W3619"/>
    </row>
    <row r="3620" spans="1:23" x14ac:dyDescent="0.2">
      <c r="A3620" t="s">
        <v>4412</v>
      </c>
      <c r="B3620">
        <v>60391</v>
      </c>
      <c r="C3620">
        <v>71</v>
      </c>
      <c r="D3620" t="s">
        <v>4412</v>
      </c>
      <c r="E3620" t="s">
        <v>4025</v>
      </c>
      <c r="F3620" s="1" t="s">
        <v>4167</v>
      </c>
      <c r="G3620" t="s">
        <v>3183</v>
      </c>
      <c r="H3620">
        <v>242</v>
      </c>
      <c r="I3620">
        <v>245</v>
      </c>
      <c r="J3620">
        <v>246</v>
      </c>
      <c r="K3620">
        <v>248</v>
      </c>
      <c r="L3620">
        <v>251</v>
      </c>
      <c r="M3620">
        <v>253</v>
      </c>
      <c r="N3620">
        <v>255</v>
      </c>
      <c r="O3620">
        <v>256</v>
      </c>
      <c r="P3620" s="2">
        <v>259</v>
      </c>
      <c r="Q3620" t="s">
        <v>3271</v>
      </c>
      <c r="W3620"/>
    </row>
    <row r="3621" spans="1:23" x14ac:dyDescent="0.2">
      <c r="A3621" t="s">
        <v>4413</v>
      </c>
      <c r="B3621">
        <v>61314</v>
      </c>
      <c r="C3621">
        <v>71</v>
      </c>
      <c r="D3621" t="s">
        <v>4413</v>
      </c>
      <c r="E3621" t="s">
        <v>4026</v>
      </c>
      <c r="F3621" s="1" t="s">
        <v>4164</v>
      </c>
      <c r="G3621" t="s">
        <v>3183</v>
      </c>
      <c r="H3621">
        <v>5987</v>
      </c>
      <c r="I3621">
        <v>5982</v>
      </c>
      <c r="J3621">
        <v>5986</v>
      </c>
      <c r="K3621">
        <v>5999</v>
      </c>
      <c r="L3621">
        <v>6011</v>
      </c>
      <c r="M3621">
        <v>6017</v>
      </c>
      <c r="N3621">
        <v>6007</v>
      </c>
      <c r="O3621">
        <v>5972</v>
      </c>
      <c r="P3621" s="2">
        <v>5929</v>
      </c>
      <c r="Q3621" s="6" t="s">
        <v>3243</v>
      </c>
      <c r="W3621"/>
    </row>
    <row r="3622" spans="1:23" x14ac:dyDescent="0.2">
      <c r="A3622" t="s">
        <v>4414</v>
      </c>
      <c r="B3622">
        <v>62016</v>
      </c>
      <c r="C3622">
        <v>71</v>
      </c>
      <c r="D3622" t="s">
        <v>4414</v>
      </c>
      <c r="E3622" t="s">
        <v>4027</v>
      </c>
      <c r="F3622" s="1" t="s">
        <v>4164</v>
      </c>
      <c r="G3622" t="s">
        <v>3183</v>
      </c>
      <c r="H3622">
        <v>16256</v>
      </c>
      <c r="I3622">
        <v>16260</v>
      </c>
      <c r="J3622">
        <v>16274</v>
      </c>
      <c r="K3622">
        <v>16316</v>
      </c>
      <c r="L3622">
        <v>16357</v>
      </c>
      <c r="M3622">
        <v>16384</v>
      </c>
      <c r="N3622">
        <v>16398</v>
      </c>
      <c r="O3622">
        <v>16348</v>
      </c>
      <c r="P3622" s="2">
        <v>16242</v>
      </c>
      <c r="Q3622" s="6" t="s">
        <v>3243</v>
      </c>
      <c r="W3622"/>
    </row>
    <row r="3623" spans="1:23" x14ac:dyDescent="0.2">
      <c r="A3623" t="s">
        <v>4415</v>
      </c>
      <c r="B3623">
        <v>63706</v>
      </c>
      <c r="C3623">
        <v>71</v>
      </c>
      <c r="D3623" t="s">
        <v>4415</v>
      </c>
      <c r="E3623" t="s">
        <v>4028</v>
      </c>
      <c r="F3623" s="1" t="s">
        <v>4164</v>
      </c>
      <c r="G3623" t="s">
        <v>3183</v>
      </c>
      <c r="H3623">
        <v>13646</v>
      </c>
      <c r="I3623">
        <v>13633</v>
      </c>
      <c r="J3623">
        <v>13646</v>
      </c>
      <c r="K3623">
        <v>13683</v>
      </c>
      <c r="L3623">
        <v>13716</v>
      </c>
      <c r="M3623">
        <v>13736</v>
      </c>
      <c r="N3623">
        <v>13718</v>
      </c>
      <c r="O3623">
        <v>13647</v>
      </c>
      <c r="P3623" s="2">
        <v>13557</v>
      </c>
      <c r="Q3623" s="6" t="s">
        <v>3243</v>
      </c>
      <c r="W3623"/>
    </row>
    <row r="3624" spans="1:23" x14ac:dyDescent="0.2">
      <c r="A3624" t="s">
        <v>4416</v>
      </c>
      <c r="B3624">
        <v>64304</v>
      </c>
      <c r="C3624">
        <v>71</v>
      </c>
      <c r="D3624" t="s">
        <v>4416</v>
      </c>
      <c r="E3624" t="s">
        <v>4029</v>
      </c>
      <c r="F3624" s="1" t="s">
        <v>4164</v>
      </c>
      <c r="G3624" t="s">
        <v>3183</v>
      </c>
      <c r="H3624">
        <v>11172</v>
      </c>
      <c r="I3624">
        <v>11172</v>
      </c>
      <c r="J3624">
        <v>11179</v>
      </c>
      <c r="K3624">
        <v>11198</v>
      </c>
      <c r="L3624">
        <v>11228</v>
      </c>
      <c r="M3624">
        <v>11268</v>
      </c>
      <c r="N3624">
        <v>11244</v>
      </c>
      <c r="O3624">
        <v>11172</v>
      </c>
      <c r="P3624" s="2">
        <v>11088</v>
      </c>
      <c r="Q3624" s="6" t="s">
        <v>3243</v>
      </c>
      <c r="W3624"/>
    </row>
    <row r="3625" spans="1:23" x14ac:dyDescent="0.2">
      <c r="A3625" t="s">
        <v>4417</v>
      </c>
      <c r="B3625">
        <v>64343</v>
      </c>
      <c r="C3625">
        <v>71</v>
      </c>
      <c r="D3625" t="s">
        <v>4417</v>
      </c>
      <c r="E3625" t="s">
        <v>4030</v>
      </c>
      <c r="F3625" s="1" t="s">
        <v>4164</v>
      </c>
      <c r="G3625" t="s">
        <v>3183</v>
      </c>
      <c r="H3625">
        <v>10227</v>
      </c>
      <c r="I3625">
        <v>10246</v>
      </c>
      <c r="J3625">
        <v>10253</v>
      </c>
      <c r="K3625">
        <v>10274</v>
      </c>
      <c r="L3625">
        <v>10290</v>
      </c>
      <c r="M3625">
        <v>10296</v>
      </c>
      <c r="N3625">
        <v>10275</v>
      </c>
      <c r="O3625">
        <v>10211</v>
      </c>
      <c r="P3625" s="2">
        <v>10134</v>
      </c>
      <c r="Q3625" s="6" t="s">
        <v>3243</v>
      </c>
      <c r="W3625"/>
    </row>
    <row r="3626" spans="1:23" x14ac:dyDescent="0.2">
      <c r="A3626" t="s">
        <v>4418</v>
      </c>
      <c r="B3626">
        <v>64278</v>
      </c>
      <c r="C3626">
        <v>71</v>
      </c>
      <c r="D3626" t="s">
        <v>4418</v>
      </c>
      <c r="E3626" t="s">
        <v>4031</v>
      </c>
      <c r="F3626" s="1" t="s">
        <v>4164</v>
      </c>
      <c r="G3626" t="s">
        <v>3183</v>
      </c>
      <c r="H3626">
        <v>13549</v>
      </c>
      <c r="I3626">
        <v>13549</v>
      </c>
      <c r="J3626">
        <v>13563</v>
      </c>
      <c r="K3626">
        <v>13586</v>
      </c>
      <c r="L3626">
        <v>13607</v>
      </c>
      <c r="M3626">
        <v>13615</v>
      </c>
      <c r="N3626">
        <v>13585</v>
      </c>
      <c r="O3626">
        <v>13501</v>
      </c>
      <c r="P3626" s="2">
        <v>13398</v>
      </c>
      <c r="Q3626" s="6" t="s">
        <v>3243</v>
      </c>
      <c r="W3626"/>
    </row>
    <row r="3627" spans="1:23" x14ac:dyDescent="0.2">
      <c r="A3627" t="s">
        <v>4419</v>
      </c>
      <c r="B3627">
        <v>64421</v>
      </c>
      <c r="C3627">
        <v>71</v>
      </c>
      <c r="D3627" t="s">
        <v>4419</v>
      </c>
      <c r="E3627" t="s">
        <v>4032</v>
      </c>
      <c r="F3627" s="1" t="s">
        <v>4164</v>
      </c>
      <c r="G3627" t="s">
        <v>3183</v>
      </c>
      <c r="H3627">
        <v>8875</v>
      </c>
      <c r="I3627">
        <v>8875</v>
      </c>
      <c r="J3627">
        <v>8880</v>
      </c>
      <c r="K3627">
        <v>8889</v>
      </c>
      <c r="L3627">
        <v>8896</v>
      </c>
      <c r="M3627">
        <v>8897</v>
      </c>
      <c r="N3627">
        <v>8868</v>
      </c>
      <c r="O3627">
        <v>8812</v>
      </c>
      <c r="P3627" s="2">
        <v>8748</v>
      </c>
      <c r="Q3627" s="6" t="s">
        <v>3243</v>
      </c>
      <c r="W3627"/>
    </row>
    <row r="3628" spans="1:23" x14ac:dyDescent="0.2">
      <c r="A3628" t="s">
        <v>4420</v>
      </c>
      <c r="B3628">
        <v>64616</v>
      </c>
      <c r="C3628">
        <v>71</v>
      </c>
      <c r="D3628" t="s">
        <v>4420</v>
      </c>
      <c r="E3628" t="s">
        <v>4033</v>
      </c>
      <c r="F3628" s="1" t="s">
        <v>4164</v>
      </c>
      <c r="G3628" t="s">
        <v>3183</v>
      </c>
      <c r="H3628">
        <v>5337</v>
      </c>
      <c r="I3628">
        <v>5337</v>
      </c>
      <c r="J3628">
        <v>5346</v>
      </c>
      <c r="K3628">
        <v>5382</v>
      </c>
      <c r="L3628">
        <v>5416</v>
      </c>
      <c r="M3628">
        <v>5453</v>
      </c>
      <c r="N3628">
        <v>5475</v>
      </c>
      <c r="O3628">
        <v>5470</v>
      </c>
      <c r="P3628" s="2">
        <v>5460</v>
      </c>
      <c r="Q3628" s="6" t="s">
        <v>3243</v>
      </c>
      <c r="W3628"/>
    </row>
    <row r="3629" spans="1:23" x14ac:dyDescent="0.2">
      <c r="A3629" t="s">
        <v>4421</v>
      </c>
      <c r="B3629">
        <v>64902</v>
      </c>
      <c r="C3629">
        <v>71</v>
      </c>
      <c r="D3629" t="s">
        <v>4421</v>
      </c>
      <c r="E3629" t="s">
        <v>4034</v>
      </c>
      <c r="F3629" t="s">
        <v>4168</v>
      </c>
      <c r="G3629" t="s">
        <v>3183</v>
      </c>
      <c r="H3629">
        <v>1976</v>
      </c>
      <c r="I3629">
        <v>1976</v>
      </c>
      <c r="J3629">
        <v>1977</v>
      </c>
      <c r="K3629">
        <v>1974</v>
      </c>
      <c r="L3629">
        <v>1971</v>
      </c>
      <c r="M3629">
        <v>1962</v>
      </c>
      <c r="N3629">
        <v>1955</v>
      </c>
      <c r="O3629">
        <v>1946</v>
      </c>
      <c r="P3629" s="2">
        <v>1941</v>
      </c>
      <c r="Q3629" t="s">
        <v>3271</v>
      </c>
      <c r="W3629"/>
    </row>
    <row r="3630" spans="1:23" x14ac:dyDescent="0.2">
      <c r="A3630" t="s">
        <v>4422</v>
      </c>
      <c r="B3630">
        <v>65338</v>
      </c>
      <c r="C3630">
        <v>71</v>
      </c>
      <c r="D3630" t="s">
        <v>4422</v>
      </c>
      <c r="E3630" t="s">
        <v>4035</v>
      </c>
      <c r="F3630" s="1" t="s">
        <v>4164</v>
      </c>
      <c r="G3630" t="s">
        <v>3183</v>
      </c>
      <c r="H3630">
        <v>24099</v>
      </c>
      <c r="I3630">
        <v>24095</v>
      </c>
      <c r="J3630">
        <v>24115</v>
      </c>
      <c r="K3630">
        <v>24177</v>
      </c>
      <c r="L3630">
        <v>24233</v>
      </c>
      <c r="M3630">
        <v>24263</v>
      </c>
      <c r="N3630">
        <v>24244</v>
      </c>
      <c r="O3630">
        <v>24128</v>
      </c>
      <c r="P3630" s="2">
        <v>24021</v>
      </c>
      <c r="Q3630" s="6" t="s">
        <v>3243</v>
      </c>
      <c r="W3630"/>
    </row>
    <row r="3631" spans="1:23" x14ac:dyDescent="0.2">
      <c r="A3631" t="s">
        <v>4423</v>
      </c>
      <c r="B3631">
        <v>65442</v>
      </c>
      <c r="C3631">
        <v>71</v>
      </c>
      <c r="D3631" t="s">
        <v>4423</v>
      </c>
      <c r="E3631" t="s">
        <v>4036</v>
      </c>
      <c r="F3631" s="1" t="s">
        <v>4168</v>
      </c>
      <c r="G3631" t="s">
        <v>3183</v>
      </c>
      <c r="H3631">
        <v>39680</v>
      </c>
      <c r="I3631">
        <v>39621</v>
      </c>
      <c r="J3631">
        <v>39684</v>
      </c>
      <c r="K3631">
        <v>39758</v>
      </c>
      <c r="L3631">
        <v>39812</v>
      </c>
      <c r="M3631">
        <v>39770</v>
      </c>
      <c r="N3631">
        <v>39754</v>
      </c>
      <c r="O3631">
        <v>39687</v>
      </c>
      <c r="P3631" s="2">
        <v>39706</v>
      </c>
      <c r="Q3631" t="s">
        <v>3271</v>
      </c>
      <c r="W3631"/>
    </row>
    <row r="3632" spans="1:23" x14ac:dyDescent="0.2">
      <c r="A3632" t="s">
        <v>4424</v>
      </c>
      <c r="B3632">
        <v>65806</v>
      </c>
      <c r="C3632">
        <v>71</v>
      </c>
      <c r="D3632" t="s">
        <v>4424</v>
      </c>
      <c r="E3632" t="s">
        <v>4037</v>
      </c>
      <c r="F3632" s="1" t="s">
        <v>4164</v>
      </c>
      <c r="G3632" t="s">
        <v>3183</v>
      </c>
      <c r="H3632">
        <v>22763</v>
      </c>
      <c r="I3632">
        <v>22721</v>
      </c>
      <c r="J3632">
        <v>22754</v>
      </c>
      <c r="K3632">
        <v>22849</v>
      </c>
      <c r="L3632">
        <v>22910</v>
      </c>
      <c r="M3632">
        <v>22986</v>
      </c>
      <c r="N3632">
        <v>22983</v>
      </c>
      <c r="O3632">
        <v>22923</v>
      </c>
      <c r="P3632" s="2">
        <v>22814</v>
      </c>
      <c r="Q3632" s="6" t="s">
        <v>3271</v>
      </c>
      <c r="W3632"/>
    </row>
    <row r="3633" spans="1:23" x14ac:dyDescent="0.2">
      <c r="A3633" t="s">
        <v>4425</v>
      </c>
      <c r="B3633">
        <v>65819</v>
      </c>
      <c r="C3633">
        <v>71</v>
      </c>
      <c r="D3633" t="s">
        <v>4425</v>
      </c>
      <c r="E3633" t="s">
        <v>4038</v>
      </c>
      <c r="F3633" s="1" t="s">
        <v>4164</v>
      </c>
      <c r="G3633" t="s">
        <v>3183</v>
      </c>
      <c r="H3633">
        <v>4202</v>
      </c>
      <c r="I3633">
        <v>4206</v>
      </c>
      <c r="J3633">
        <v>4211</v>
      </c>
      <c r="K3633">
        <v>4220</v>
      </c>
      <c r="L3633">
        <v>4228</v>
      </c>
      <c r="M3633">
        <v>4232</v>
      </c>
      <c r="N3633">
        <v>4224</v>
      </c>
      <c r="O3633">
        <v>4199</v>
      </c>
      <c r="P3633" s="2">
        <v>4169</v>
      </c>
      <c r="Q3633" s="6" t="s">
        <v>3243</v>
      </c>
      <c r="W3633"/>
    </row>
    <row r="3634" spans="1:23" x14ac:dyDescent="0.2">
      <c r="A3634" t="s">
        <v>4426</v>
      </c>
      <c r="B3634">
        <v>67548</v>
      </c>
      <c r="C3634">
        <v>71</v>
      </c>
      <c r="D3634" t="s">
        <v>4426</v>
      </c>
      <c r="E3634" t="s">
        <v>4039</v>
      </c>
      <c r="F3634" t="s">
        <v>4167</v>
      </c>
      <c r="G3634" t="s">
        <v>3183</v>
      </c>
      <c r="H3634">
        <v>163</v>
      </c>
      <c r="I3634">
        <v>156</v>
      </c>
      <c r="J3634">
        <v>157</v>
      </c>
      <c r="K3634">
        <v>158</v>
      </c>
      <c r="L3634">
        <v>160</v>
      </c>
      <c r="M3634">
        <v>161</v>
      </c>
      <c r="N3634">
        <v>162</v>
      </c>
      <c r="O3634">
        <v>163</v>
      </c>
      <c r="P3634" s="2">
        <v>165</v>
      </c>
      <c r="Q3634" t="s">
        <v>3271</v>
      </c>
      <c r="W3634"/>
    </row>
    <row r="3635" spans="1:23" x14ac:dyDescent="0.2">
      <c r="A3635" t="s">
        <v>4427</v>
      </c>
      <c r="B3635">
        <v>67769</v>
      </c>
      <c r="C3635">
        <v>71</v>
      </c>
      <c r="D3635" t="s">
        <v>4427</v>
      </c>
      <c r="E3635" t="s">
        <v>4040</v>
      </c>
      <c r="F3635" s="1" t="s">
        <v>4164</v>
      </c>
      <c r="G3635" t="s">
        <v>3183</v>
      </c>
      <c r="H3635">
        <v>10506</v>
      </c>
      <c r="I3635">
        <v>10553</v>
      </c>
      <c r="J3635">
        <v>10560</v>
      </c>
      <c r="K3635">
        <v>10580</v>
      </c>
      <c r="L3635">
        <v>10595</v>
      </c>
      <c r="M3635">
        <v>10600</v>
      </c>
      <c r="N3635">
        <v>10578</v>
      </c>
      <c r="O3635">
        <v>10514</v>
      </c>
      <c r="P3635" s="2">
        <v>10438</v>
      </c>
      <c r="Q3635" s="6" t="s">
        <v>3243</v>
      </c>
      <c r="R3635" s="2" t="s">
        <v>3243</v>
      </c>
      <c r="S3635" s="2">
        <f>SUMIF(Q:Q,R3635,P:P)</f>
        <v>6455757</v>
      </c>
      <c r="T3635" s="2">
        <f>S3635-$S$4</f>
        <v>-6793.2599999997765</v>
      </c>
      <c r="W3635"/>
    </row>
    <row r="3636" spans="1:23" x14ac:dyDescent="0.2">
      <c r="A3636" t="s">
        <v>4428</v>
      </c>
      <c r="B3636">
        <v>68003</v>
      </c>
      <c r="C3636">
        <v>71</v>
      </c>
      <c r="D3636" t="s">
        <v>4428</v>
      </c>
      <c r="E3636" t="s">
        <v>4041</v>
      </c>
      <c r="F3636" s="1" t="s">
        <v>4164</v>
      </c>
      <c r="G3636" t="s">
        <v>3183</v>
      </c>
      <c r="H3636">
        <v>74227</v>
      </c>
      <c r="I3636">
        <v>74229</v>
      </c>
      <c r="J3636">
        <v>74296</v>
      </c>
      <c r="K3636">
        <v>74504</v>
      </c>
      <c r="L3636">
        <v>74694</v>
      </c>
      <c r="M3636">
        <v>74812</v>
      </c>
      <c r="N3636">
        <v>74791</v>
      </c>
      <c r="O3636">
        <v>74501</v>
      </c>
      <c r="P3636" s="2">
        <v>74446</v>
      </c>
      <c r="Q3636" s="6" t="s">
        <v>3243</v>
      </c>
      <c r="R3636" s="2" t="s">
        <v>3271</v>
      </c>
      <c r="S3636" s="2">
        <f>SUMIF(Q:Q,R3636,P:P)</f>
        <v>6468957</v>
      </c>
      <c r="T3636" s="2">
        <f>S3636-$S$4</f>
        <v>6406.7400000002235</v>
      </c>
      <c r="W3636"/>
    </row>
    <row r="3637" spans="1:23" x14ac:dyDescent="0.2">
      <c r="A3637" t="s">
        <v>4429</v>
      </c>
      <c r="B3637">
        <v>68081</v>
      </c>
      <c r="C3637">
        <v>71</v>
      </c>
      <c r="D3637" t="s">
        <v>4429</v>
      </c>
      <c r="E3637" t="s">
        <v>4042</v>
      </c>
      <c r="F3637" s="1" t="s">
        <v>4164</v>
      </c>
      <c r="G3637" t="s">
        <v>3183</v>
      </c>
      <c r="H3637">
        <v>11793</v>
      </c>
      <c r="I3637">
        <v>11793</v>
      </c>
      <c r="J3637">
        <v>11802</v>
      </c>
      <c r="K3637">
        <v>11830</v>
      </c>
      <c r="L3637">
        <v>11852</v>
      </c>
      <c r="M3637">
        <v>11862</v>
      </c>
      <c r="N3637">
        <v>11840</v>
      </c>
      <c r="O3637">
        <v>11775</v>
      </c>
      <c r="P3637" s="2">
        <v>11692</v>
      </c>
      <c r="Q3637" s="6" t="s">
        <v>3243</v>
      </c>
      <c r="W3637"/>
    </row>
    <row r="3638" spans="1:23" x14ac:dyDescent="0.2">
      <c r="A3638" t="s">
        <v>4430</v>
      </c>
      <c r="B3638">
        <v>69758</v>
      </c>
      <c r="C3638">
        <v>71</v>
      </c>
      <c r="D3638" t="s">
        <v>4430</v>
      </c>
      <c r="E3638" t="s">
        <v>4043</v>
      </c>
      <c r="F3638" t="s">
        <v>4168</v>
      </c>
      <c r="G3638" t="s">
        <v>3183</v>
      </c>
      <c r="H3638">
        <v>15615</v>
      </c>
      <c r="I3638">
        <v>15589</v>
      </c>
      <c r="J3638">
        <v>15669</v>
      </c>
      <c r="K3638">
        <v>15999</v>
      </c>
      <c r="L3638">
        <v>16161</v>
      </c>
      <c r="M3638">
        <v>16311</v>
      </c>
      <c r="N3638">
        <v>16515</v>
      </c>
      <c r="O3638">
        <v>16709</v>
      </c>
      <c r="P3638" s="2">
        <v>16948</v>
      </c>
      <c r="Q3638" t="s">
        <v>3271</v>
      </c>
      <c r="W3638"/>
    </row>
    <row r="3639" spans="1:23" x14ac:dyDescent="0.2">
      <c r="A3639" t="s">
        <v>4431</v>
      </c>
      <c r="B3639">
        <v>70122</v>
      </c>
      <c r="C3639">
        <v>71</v>
      </c>
      <c r="D3639" t="s">
        <v>4431</v>
      </c>
      <c r="E3639" t="s">
        <v>4044</v>
      </c>
      <c r="F3639" s="1" t="s">
        <v>4164</v>
      </c>
      <c r="G3639" t="s">
        <v>3183</v>
      </c>
      <c r="H3639">
        <v>64784</v>
      </c>
      <c r="I3639">
        <v>64845</v>
      </c>
      <c r="J3639">
        <v>64895</v>
      </c>
      <c r="K3639">
        <v>65029</v>
      </c>
      <c r="L3639">
        <v>65148</v>
      </c>
      <c r="M3639">
        <v>65202</v>
      </c>
      <c r="N3639">
        <v>65081</v>
      </c>
      <c r="O3639">
        <v>64716</v>
      </c>
      <c r="P3639" s="2">
        <v>64270</v>
      </c>
      <c r="Q3639" s="6" t="s">
        <v>3243</v>
      </c>
      <c r="W3639"/>
    </row>
    <row r="3640" spans="1:23" x14ac:dyDescent="0.2">
      <c r="A3640" t="s">
        <v>4432</v>
      </c>
      <c r="B3640">
        <v>70161</v>
      </c>
      <c r="C3640">
        <v>71</v>
      </c>
      <c r="D3640" t="s">
        <v>4432</v>
      </c>
      <c r="E3640" t="s">
        <v>3745</v>
      </c>
      <c r="F3640" t="s">
        <v>4166</v>
      </c>
      <c r="G3640" t="s">
        <v>3183</v>
      </c>
      <c r="H3640">
        <v>3304</v>
      </c>
      <c r="I3640">
        <v>3304</v>
      </c>
      <c r="J3640">
        <v>3308</v>
      </c>
      <c r="K3640">
        <v>3326</v>
      </c>
      <c r="L3640">
        <v>3334</v>
      </c>
      <c r="M3640">
        <v>3334</v>
      </c>
      <c r="N3640">
        <v>3336</v>
      </c>
      <c r="O3640">
        <v>3339</v>
      </c>
      <c r="P3640" s="2">
        <v>3329</v>
      </c>
      <c r="Q3640" t="s">
        <v>3271</v>
      </c>
      <c r="W3640"/>
    </row>
    <row r="3641" spans="1:23" x14ac:dyDescent="0.2">
      <c r="A3641" t="s">
        <v>4433</v>
      </c>
      <c r="B3641">
        <v>70564</v>
      </c>
      <c r="C3641">
        <v>71</v>
      </c>
      <c r="D3641" t="s">
        <v>4433</v>
      </c>
      <c r="E3641" t="s">
        <v>4045</v>
      </c>
      <c r="F3641" s="1" t="s">
        <v>4164</v>
      </c>
      <c r="G3641" t="s">
        <v>3183</v>
      </c>
      <c r="H3641">
        <v>4565</v>
      </c>
      <c r="I3641">
        <v>4569</v>
      </c>
      <c r="J3641">
        <v>4580</v>
      </c>
      <c r="K3641">
        <v>4620</v>
      </c>
      <c r="L3641">
        <v>4657</v>
      </c>
      <c r="M3641">
        <v>4696</v>
      </c>
      <c r="N3641">
        <v>4808</v>
      </c>
      <c r="O3641">
        <v>4873</v>
      </c>
      <c r="P3641" s="2">
        <v>4915</v>
      </c>
      <c r="Q3641" s="6" t="s">
        <v>3243</v>
      </c>
      <c r="W3641"/>
    </row>
    <row r="3642" spans="1:23" x14ac:dyDescent="0.2">
      <c r="A3642" t="s">
        <v>4434</v>
      </c>
      <c r="B3642">
        <v>70629</v>
      </c>
      <c r="C3642">
        <v>71</v>
      </c>
      <c r="D3642" t="s">
        <v>4434</v>
      </c>
      <c r="E3642" t="s">
        <v>4046</v>
      </c>
      <c r="F3642" s="1" t="s">
        <v>4164</v>
      </c>
      <c r="G3642" t="s">
        <v>3183</v>
      </c>
      <c r="H3642">
        <v>4139</v>
      </c>
      <c r="I3642">
        <v>4143</v>
      </c>
      <c r="J3642">
        <v>4145</v>
      </c>
      <c r="K3642">
        <v>4154</v>
      </c>
      <c r="L3642">
        <v>4161</v>
      </c>
      <c r="M3642">
        <v>4164</v>
      </c>
      <c r="N3642">
        <v>4156</v>
      </c>
      <c r="O3642">
        <v>4131</v>
      </c>
      <c r="P3642" s="2">
        <v>4102</v>
      </c>
      <c r="Q3642" s="6" t="s">
        <v>3243</v>
      </c>
      <c r="W3642"/>
    </row>
    <row r="3643" spans="1:23" x14ac:dyDescent="0.2">
      <c r="A3643" t="s">
        <v>4435</v>
      </c>
      <c r="B3643">
        <v>70720</v>
      </c>
      <c r="C3643">
        <v>71</v>
      </c>
      <c r="D3643" t="s">
        <v>4435</v>
      </c>
      <c r="E3643" t="s">
        <v>4047</v>
      </c>
      <c r="F3643" s="1" t="s">
        <v>4166</v>
      </c>
      <c r="G3643" t="s">
        <v>3183</v>
      </c>
      <c r="H3643">
        <v>21985</v>
      </c>
      <c r="I3643">
        <v>21985</v>
      </c>
      <c r="J3643">
        <v>22013</v>
      </c>
      <c r="K3643">
        <v>22130</v>
      </c>
      <c r="L3643">
        <v>22167</v>
      </c>
      <c r="M3643">
        <v>22173</v>
      </c>
      <c r="N3643">
        <v>22198</v>
      </c>
      <c r="O3643">
        <v>22319</v>
      </c>
      <c r="P3643" s="2">
        <v>22433</v>
      </c>
      <c r="Q3643" t="s">
        <v>3271</v>
      </c>
      <c r="W3643"/>
    </row>
    <row r="3644" spans="1:23" x14ac:dyDescent="0.2">
      <c r="A3644" t="s">
        <v>4436</v>
      </c>
      <c r="B3644">
        <v>70850</v>
      </c>
      <c r="C3644">
        <v>71</v>
      </c>
      <c r="D3644" t="s">
        <v>4436</v>
      </c>
      <c r="E3644" t="s">
        <v>4048</v>
      </c>
      <c r="F3644" s="1" t="s">
        <v>4164</v>
      </c>
      <c r="G3644" t="s">
        <v>3183</v>
      </c>
      <c r="H3644">
        <v>22030</v>
      </c>
      <c r="I3644">
        <v>22014</v>
      </c>
      <c r="J3644">
        <v>22031</v>
      </c>
      <c r="K3644">
        <v>22077</v>
      </c>
      <c r="L3644">
        <v>22118</v>
      </c>
      <c r="M3644">
        <v>22137</v>
      </c>
      <c r="N3644">
        <v>22096</v>
      </c>
      <c r="O3644">
        <v>21972</v>
      </c>
      <c r="P3644" s="2">
        <v>21817</v>
      </c>
      <c r="Q3644" s="6" t="s">
        <v>3243</v>
      </c>
      <c r="W3644"/>
    </row>
    <row r="3645" spans="1:23" x14ac:dyDescent="0.2">
      <c r="A3645" t="s">
        <v>4437</v>
      </c>
      <c r="B3645">
        <v>66703</v>
      </c>
      <c r="C3645">
        <v>71</v>
      </c>
      <c r="D3645" s="1" t="s">
        <v>4437</v>
      </c>
      <c r="E3645" t="s">
        <v>4049</v>
      </c>
      <c r="F3645" t="s">
        <v>4165</v>
      </c>
      <c r="G3645" t="s">
        <v>3183</v>
      </c>
      <c r="H3645">
        <v>32974</v>
      </c>
      <c r="I3645">
        <v>32305</v>
      </c>
      <c r="J3645">
        <v>32341</v>
      </c>
      <c r="K3645">
        <v>32517</v>
      </c>
      <c r="L3645">
        <v>32586</v>
      </c>
      <c r="M3645">
        <v>32605</v>
      </c>
      <c r="N3645">
        <v>32702</v>
      </c>
      <c r="O3645">
        <v>32747</v>
      </c>
      <c r="P3645" s="2">
        <v>32717</v>
      </c>
      <c r="Q3645" t="s">
        <v>3271</v>
      </c>
      <c r="W3645"/>
    </row>
    <row r="3646" spans="1:23" x14ac:dyDescent="0.2">
      <c r="A3646" t="s">
        <v>4438</v>
      </c>
      <c r="B3646">
        <v>72520</v>
      </c>
      <c r="C3646">
        <v>71</v>
      </c>
      <c r="D3646" t="s">
        <v>4438</v>
      </c>
      <c r="E3646" t="s">
        <v>4050</v>
      </c>
      <c r="F3646" s="1" t="s">
        <v>4164</v>
      </c>
      <c r="G3646" t="s">
        <v>3183</v>
      </c>
      <c r="H3646">
        <v>9570</v>
      </c>
      <c r="I3646">
        <v>9567</v>
      </c>
      <c r="J3646">
        <v>9577</v>
      </c>
      <c r="K3646">
        <v>9580</v>
      </c>
      <c r="L3646">
        <v>9583</v>
      </c>
      <c r="M3646">
        <v>9566</v>
      </c>
      <c r="N3646">
        <v>9541</v>
      </c>
      <c r="O3646">
        <v>9496</v>
      </c>
      <c r="P3646" s="2">
        <v>9456</v>
      </c>
      <c r="Q3646" s="6" t="s">
        <v>3243</v>
      </c>
      <c r="W3646"/>
    </row>
    <row r="3647" spans="1:23" x14ac:dyDescent="0.2">
      <c r="A3647" t="s">
        <v>4439</v>
      </c>
      <c r="B3647">
        <v>72676</v>
      </c>
      <c r="C3647">
        <v>71</v>
      </c>
      <c r="D3647" t="s">
        <v>4439</v>
      </c>
      <c r="E3647" t="s">
        <v>4051</v>
      </c>
      <c r="F3647" s="1" t="s">
        <v>4164</v>
      </c>
      <c r="G3647" t="s">
        <v>3183</v>
      </c>
      <c r="H3647">
        <v>6786</v>
      </c>
      <c r="I3647">
        <v>6786</v>
      </c>
      <c r="J3647">
        <v>6792</v>
      </c>
      <c r="K3647">
        <v>6806</v>
      </c>
      <c r="L3647">
        <v>6819</v>
      </c>
      <c r="M3647">
        <v>6823</v>
      </c>
      <c r="N3647">
        <v>6808</v>
      </c>
      <c r="O3647">
        <v>6769</v>
      </c>
      <c r="P3647" s="2">
        <v>6722</v>
      </c>
      <c r="Q3647" s="6" t="s">
        <v>3243</v>
      </c>
      <c r="W3647"/>
    </row>
    <row r="3648" spans="1:23" x14ac:dyDescent="0.2">
      <c r="A3648" t="s">
        <v>4440</v>
      </c>
      <c r="B3648">
        <v>72923</v>
      </c>
      <c r="C3648">
        <v>71</v>
      </c>
      <c r="D3648" t="s">
        <v>4440</v>
      </c>
      <c r="E3648" t="s">
        <v>4052</v>
      </c>
      <c r="F3648" s="1" t="s">
        <v>4164</v>
      </c>
      <c r="G3648" t="s">
        <v>3183</v>
      </c>
      <c r="H3648">
        <v>4946</v>
      </c>
      <c r="I3648">
        <v>4946</v>
      </c>
      <c r="J3648">
        <v>4948</v>
      </c>
      <c r="K3648">
        <v>4955</v>
      </c>
      <c r="L3648">
        <v>4962</v>
      </c>
      <c r="M3648">
        <v>4963</v>
      </c>
      <c r="N3648">
        <v>4950</v>
      </c>
      <c r="O3648">
        <v>4918</v>
      </c>
      <c r="P3648" s="2">
        <v>4883</v>
      </c>
      <c r="Q3648" s="6" t="s">
        <v>3243</v>
      </c>
      <c r="W3648"/>
    </row>
    <row r="3649" spans="1:23" x14ac:dyDescent="0.2">
      <c r="A3649" t="s">
        <v>4441</v>
      </c>
      <c r="B3649">
        <v>73157</v>
      </c>
      <c r="C3649">
        <v>71</v>
      </c>
      <c r="D3649" t="s">
        <v>4441</v>
      </c>
      <c r="E3649" t="s">
        <v>4053</v>
      </c>
      <c r="F3649" s="1" t="s">
        <v>4164</v>
      </c>
      <c r="G3649" t="s">
        <v>3183</v>
      </c>
      <c r="H3649">
        <v>39858</v>
      </c>
      <c r="I3649">
        <v>39839</v>
      </c>
      <c r="J3649">
        <v>39912</v>
      </c>
      <c r="K3649">
        <v>40044</v>
      </c>
      <c r="L3649">
        <v>40188</v>
      </c>
      <c r="M3649">
        <v>40277</v>
      </c>
      <c r="N3649">
        <v>40268</v>
      </c>
      <c r="O3649">
        <v>40431</v>
      </c>
      <c r="P3649" s="2">
        <v>40166</v>
      </c>
      <c r="Q3649" s="6" t="s">
        <v>3243</v>
      </c>
      <c r="W3649"/>
    </row>
    <row r="3650" spans="1:23" x14ac:dyDescent="0.2">
      <c r="A3650" t="s">
        <v>4442</v>
      </c>
      <c r="B3650">
        <v>73391</v>
      </c>
      <c r="C3650">
        <v>71</v>
      </c>
      <c r="D3650" t="s">
        <v>4442</v>
      </c>
      <c r="E3650" t="s">
        <v>4054</v>
      </c>
      <c r="F3650" s="1" t="s">
        <v>4166</v>
      </c>
      <c r="G3650" t="s">
        <v>3183</v>
      </c>
      <c r="H3650">
        <v>8997</v>
      </c>
      <c r="I3650">
        <v>8999</v>
      </c>
      <c r="J3650">
        <v>9011</v>
      </c>
      <c r="K3650">
        <v>9074</v>
      </c>
      <c r="L3650">
        <v>9092</v>
      </c>
      <c r="M3650">
        <v>9100</v>
      </c>
      <c r="N3650">
        <v>9182</v>
      </c>
      <c r="O3650">
        <v>9494</v>
      </c>
      <c r="P3650" s="2">
        <v>9573</v>
      </c>
      <c r="Q3650" t="s">
        <v>3271</v>
      </c>
      <c r="W3650"/>
    </row>
    <row r="3651" spans="1:23" x14ac:dyDescent="0.2">
      <c r="A3651" t="s">
        <v>4443</v>
      </c>
      <c r="B3651">
        <v>73638</v>
      </c>
      <c r="C3651">
        <v>71</v>
      </c>
      <c r="D3651" t="s">
        <v>4443</v>
      </c>
      <c r="E3651" t="s">
        <v>4055</v>
      </c>
      <c r="F3651" s="1" t="s">
        <v>4164</v>
      </c>
      <c r="G3651" t="s">
        <v>3183</v>
      </c>
      <c r="H3651">
        <v>11054</v>
      </c>
      <c r="I3651">
        <v>11054</v>
      </c>
      <c r="J3651">
        <v>11061</v>
      </c>
      <c r="K3651">
        <v>11426</v>
      </c>
      <c r="L3651">
        <v>11442</v>
      </c>
      <c r="M3651">
        <v>11457</v>
      </c>
      <c r="N3651">
        <v>11431</v>
      </c>
      <c r="O3651">
        <v>11359</v>
      </c>
      <c r="P3651" s="2">
        <v>11314</v>
      </c>
      <c r="Q3651" s="6" t="s">
        <v>3243</v>
      </c>
      <c r="W3651"/>
    </row>
    <row r="3652" spans="1:23" x14ac:dyDescent="0.2">
      <c r="A3652" t="s">
        <v>4444</v>
      </c>
      <c r="B3652">
        <v>74275</v>
      </c>
      <c r="C3652">
        <v>71</v>
      </c>
      <c r="D3652" t="s">
        <v>4444</v>
      </c>
      <c r="E3652" t="s">
        <v>4056</v>
      </c>
      <c r="F3652" t="s">
        <v>4168</v>
      </c>
      <c r="G3652" t="s">
        <v>3183</v>
      </c>
      <c r="H3652">
        <v>87</v>
      </c>
      <c r="I3652">
        <v>87</v>
      </c>
      <c r="J3652">
        <v>87</v>
      </c>
      <c r="K3652">
        <v>89</v>
      </c>
      <c r="L3652">
        <v>90</v>
      </c>
      <c r="M3652">
        <v>89</v>
      </c>
      <c r="N3652">
        <v>89</v>
      </c>
      <c r="O3652">
        <v>89</v>
      </c>
      <c r="P3652" s="2">
        <v>89</v>
      </c>
      <c r="Q3652" t="s">
        <v>3271</v>
      </c>
      <c r="W3652"/>
    </row>
    <row r="3653" spans="1:23" x14ac:dyDescent="0.2">
      <c r="A3653" t="s">
        <v>4445</v>
      </c>
      <c r="B3653">
        <v>75185</v>
      </c>
      <c r="C3653">
        <v>71</v>
      </c>
      <c r="D3653" t="s">
        <v>4445</v>
      </c>
      <c r="E3653" t="s">
        <v>4057</v>
      </c>
      <c r="F3653" s="1" t="s">
        <v>4164</v>
      </c>
      <c r="G3653" t="s">
        <v>3183</v>
      </c>
      <c r="H3653">
        <v>2338</v>
      </c>
      <c r="I3653">
        <v>2386</v>
      </c>
      <c r="J3653">
        <v>2387</v>
      </c>
      <c r="K3653">
        <v>2391</v>
      </c>
      <c r="L3653">
        <v>2395</v>
      </c>
      <c r="M3653">
        <v>2397</v>
      </c>
      <c r="N3653">
        <v>2392</v>
      </c>
      <c r="O3653">
        <v>2479</v>
      </c>
      <c r="P3653" s="2">
        <v>2461</v>
      </c>
      <c r="Q3653" s="6" t="s">
        <v>3243</v>
      </c>
      <c r="W3653"/>
    </row>
    <row r="3654" spans="1:23" x14ac:dyDescent="0.2">
      <c r="A3654" t="s">
        <v>4446</v>
      </c>
      <c r="B3654">
        <v>75484</v>
      </c>
      <c r="C3654">
        <v>71</v>
      </c>
      <c r="D3654" t="s">
        <v>4446</v>
      </c>
      <c r="E3654" t="s">
        <v>4058</v>
      </c>
      <c r="F3654" s="1" t="s">
        <v>4164</v>
      </c>
      <c r="G3654" t="s">
        <v>3183</v>
      </c>
      <c r="H3654">
        <v>56703</v>
      </c>
      <c r="I3654">
        <v>56822</v>
      </c>
      <c r="J3654">
        <v>56882</v>
      </c>
      <c r="K3654">
        <v>57048</v>
      </c>
      <c r="L3654">
        <v>57207</v>
      </c>
      <c r="M3654">
        <v>57298</v>
      </c>
      <c r="N3654">
        <v>57281</v>
      </c>
      <c r="O3654">
        <v>57092</v>
      </c>
      <c r="P3654" s="2">
        <v>56831</v>
      </c>
      <c r="Q3654" s="6" t="s">
        <v>3243</v>
      </c>
      <c r="W3654"/>
    </row>
    <row r="3655" spans="1:23" x14ac:dyDescent="0.2">
      <c r="A3655" t="s">
        <v>4447</v>
      </c>
      <c r="B3655">
        <v>76935</v>
      </c>
      <c r="C3655">
        <v>71</v>
      </c>
      <c r="D3655" t="s">
        <v>4447</v>
      </c>
      <c r="E3655" t="s">
        <v>4059</v>
      </c>
      <c r="F3655" s="1" t="s">
        <v>4164</v>
      </c>
      <c r="G3655" t="s">
        <v>3183</v>
      </c>
      <c r="H3655">
        <v>7129</v>
      </c>
      <c r="I3655">
        <v>7119</v>
      </c>
      <c r="J3655">
        <v>7129</v>
      </c>
      <c r="K3655">
        <v>7125</v>
      </c>
      <c r="L3655">
        <v>7125</v>
      </c>
      <c r="M3655">
        <v>7103</v>
      </c>
      <c r="N3655">
        <v>7086</v>
      </c>
      <c r="O3655">
        <v>7063</v>
      </c>
      <c r="P3655" s="2">
        <v>7052</v>
      </c>
      <c r="Q3655" s="6" t="s">
        <v>3243</v>
      </c>
      <c r="W3655"/>
    </row>
    <row r="3656" spans="1:23" x14ac:dyDescent="0.2">
      <c r="A3656" t="s">
        <v>4448</v>
      </c>
      <c r="B3656">
        <v>77993</v>
      </c>
      <c r="C3656">
        <v>71</v>
      </c>
      <c r="D3656" s="1" t="s">
        <v>4448</v>
      </c>
      <c r="E3656" t="s">
        <v>4060</v>
      </c>
      <c r="F3656" s="1" t="s">
        <v>4165</v>
      </c>
      <c r="G3656" t="s">
        <v>3183</v>
      </c>
      <c r="H3656">
        <v>21904</v>
      </c>
      <c r="I3656">
        <v>22012</v>
      </c>
      <c r="J3656">
        <v>22033</v>
      </c>
      <c r="K3656">
        <v>22111</v>
      </c>
      <c r="L3656">
        <v>22149</v>
      </c>
      <c r="M3656">
        <v>22185</v>
      </c>
      <c r="N3656">
        <v>22127</v>
      </c>
      <c r="O3656">
        <v>22029</v>
      </c>
      <c r="P3656" s="2">
        <v>21882</v>
      </c>
      <c r="Q3656" t="s">
        <v>3243</v>
      </c>
      <c r="W3656"/>
    </row>
    <row r="3657" spans="1:23" x14ac:dyDescent="0.2">
      <c r="A3657" t="s">
        <v>4449</v>
      </c>
      <c r="B3657">
        <v>78175</v>
      </c>
      <c r="C3657">
        <v>71</v>
      </c>
      <c r="D3657" t="s">
        <v>4449</v>
      </c>
      <c r="E3657" t="s">
        <v>4061</v>
      </c>
      <c r="F3657" t="s">
        <v>4166</v>
      </c>
      <c r="G3657" t="s">
        <v>3183</v>
      </c>
      <c r="H3657">
        <v>329</v>
      </c>
      <c r="I3657">
        <v>329</v>
      </c>
      <c r="J3657">
        <v>329</v>
      </c>
      <c r="K3657">
        <v>331</v>
      </c>
      <c r="L3657">
        <v>332</v>
      </c>
      <c r="M3657">
        <v>332</v>
      </c>
      <c r="N3657">
        <v>336</v>
      </c>
      <c r="O3657">
        <v>336</v>
      </c>
      <c r="P3657" s="2">
        <v>335</v>
      </c>
      <c r="Q3657" t="s">
        <v>3271</v>
      </c>
      <c r="W3657"/>
    </row>
    <row r="3658" spans="1:23" x14ac:dyDescent="0.2">
      <c r="A3658" t="s">
        <v>4450</v>
      </c>
      <c r="B3658">
        <v>78929</v>
      </c>
      <c r="C3658">
        <v>71</v>
      </c>
      <c r="D3658" s="1" t="s">
        <v>4450</v>
      </c>
      <c r="E3658" t="s">
        <v>4062</v>
      </c>
      <c r="F3658" t="s">
        <v>4165</v>
      </c>
      <c r="G3658" t="s">
        <v>3183</v>
      </c>
      <c r="H3658">
        <v>13140</v>
      </c>
      <c r="I3658">
        <v>13176</v>
      </c>
      <c r="J3658">
        <v>13191</v>
      </c>
      <c r="K3658">
        <v>13246</v>
      </c>
      <c r="L3658">
        <v>13280</v>
      </c>
      <c r="M3658">
        <v>13336</v>
      </c>
      <c r="N3658">
        <v>13324</v>
      </c>
      <c r="O3658">
        <v>13292</v>
      </c>
      <c r="P3658" s="2">
        <v>13246</v>
      </c>
      <c r="Q3658" t="s">
        <v>3271</v>
      </c>
      <c r="W3658"/>
    </row>
    <row r="3659" spans="1:23" x14ac:dyDescent="0.2">
      <c r="A3659" t="s">
        <v>4451</v>
      </c>
      <c r="B3659">
        <v>79397</v>
      </c>
      <c r="C3659">
        <v>71</v>
      </c>
      <c r="D3659" s="1" t="s">
        <v>4451</v>
      </c>
      <c r="E3659" t="s">
        <v>4063</v>
      </c>
      <c r="F3659" t="s">
        <v>4165</v>
      </c>
      <c r="G3659" t="s">
        <v>3183</v>
      </c>
      <c r="H3659">
        <v>2431</v>
      </c>
      <c r="I3659">
        <v>2409</v>
      </c>
      <c r="J3659">
        <v>2412</v>
      </c>
      <c r="K3659">
        <v>2431</v>
      </c>
      <c r="L3659">
        <v>2445</v>
      </c>
      <c r="M3659">
        <v>2445</v>
      </c>
      <c r="N3659">
        <v>2439</v>
      </c>
      <c r="O3659">
        <v>2439</v>
      </c>
      <c r="P3659" s="2">
        <v>2429</v>
      </c>
      <c r="Q3659" t="s">
        <v>3271</v>
      </c>
      <c r="W3659"/>
    </row>
    <row r="3660" spans="1:23" x14ac:dyDescent="0.2">
      <c r="A3660" t="s">
        <v>4452</v>
      </c>
      <c r="B3660">
        <v>80060</v>
      </c>
      <c r="C3660">
        <v>71</v>
      </c>
      <c r="D3660" s="1" t="s">
        <v>4452</v>
      </c>
      <c r="E3660" t="s">
        <v>4064</v>
      </c>
      <c r="F3660" t="s">
        <v>4165</v>
      </c>
      <c r="G3660" t="s">
        <v>3183</v>
      </c>
      <c r="H3660">
        <v>27086</v>
      </c>
      <c r="I3660">
        <v>27200</v>
      </c>
      <c r="J3660">
        <v>27235</v>
      </c>
      <c r="K3660">
        <v>27359</v>
      </c>
      <c r="L3660">
        <v>27439</v>
      </c>
      <c r="M3660">
        <v>27516</v>
      </c>
      <c r="N3660">
        <v>27480</v>
      </c>
      <c r="O3660">
        <v>27393</v>
      </c>
      <c r="P3660" s="2">
        <v>27221</v>
      </c>
      <c r="Q3660" t="s">
        <v>3271</v>
      </c>
      <c r="W3660"/>
    </row>
    <row r="3661" spans="1:23" x14ac:dyDescent="0.2">
      <c r="A3661" t="s">
        <v>4453</v>
      </c>
      <c r="B3661">
        <v>80125</v>
      </c>
      <c r="C3661">
        <v>71</v>
      </c>
      <c r="D3661" t="s">
        <v>4453</v>
      </c>
      <c r="E3661" t="s">
        <v>4065</v>
      </c>
      <c r="F3661" t="s">
        <v>4166</v>
      </c>
      <c r="G3661" t="s">
        <v>3183</v>
      </c>
      <c r="H3661">
        <v>7331</v>
      </c>
      <c r="I3661">
        <v>7331</v>
      </c>
      <c r="J3661">
        <v>7338</v>
      </c>
      <c r="K3661">
        <v>7371</v>
      </c>
      <c r="L3661">
        <v>7377</v>
      </c>
      <c r="M3661">
        <v>7371</v>
      </c>
      <c r="N3661">
        <v>7382</v>
      </c>
      <c r="O3661">
        <v>7380</v>
      </c>
      <c r="P3661" s="2">
        <v>7361</v>
      </c>
      <c r="Q3661" t="s">
        <v>3271</v>
      </c>
      <c r="W3661"/>
    </row>
    <row r="3662" spans="1:23" x14ac:dyDescent="0.2">
      <c r="A3662" t="s">
        <v>4454</v>
      </c>
      <c r="B3662">
        <v>80047</v>
      </c>
      <c r="C3662">
        <v>71</v>
      </c>
      <c r="D3662" t="s">
        <v>4454</v>
      </c>
      <c r="E3662" t="s">
        <v>4066</v>
      </c>
      <c r="F3662" t="s">
        <v>4164</v>
      </c>
      <c r="G3662" t="s">
        <v>3183</v>
      </c>
      <c r="H3662">
        <v>16718</v>
      </c>
      <c r="I3662">
        <v>16715</v>
      </c>
      <c r="J3662">
        <v>16728</v>
      </c>
      <c r="K3662">
        <v>16764</v>
      </c>
      <c r="L3662">
        <v>16796</v>
      </c>
      <c r="M3662">
        <v>16811</v>
      </c>
      <c r="N3662">
        <v>16780</v>
      </c>
      <c r="O3662">
        <v>16683</v>
      </c>
      <c r="P3662" s="2">
        <v>16563</v>
      </c>
      <c r="Q3662" s="6" t="s">
        <v>3243</v>
      </c>
      <c r="W3662"/>
    </row>
    <row r="3663" spans="1:23" x14ac:dyDescent="0.2">
      <c r="A3663" t="s">
        <v>4455</v>
      </c>
      <c r="B3663">
        <v>80242</v>
      </c>
      <c r="C3663">
        <v>71</v>
      </c>
      <c r="D3663" t="s">
        <v>4455</v>
      </c>
      <c r="E3663" t="s">
        <v>4067</v>
      </c>
      <c r="F3663" t="s">
        <v>4164</v>
      </c>
      <c r="G3663" t="s">
        <v>3183</v>
      </c>
      <c r="H3663">
        <v>12975</v>
      </c>
      <c r="I3663">
        <v>12948</v>
      </c>
      <c r="J3663">
        <v>12964</v>
      </c>
      <c r="K3663">
        <v>13022</v>
      </c>
      <c r="L3663">
        <v>13077</v>
      </c>
      <c r="M3663">
        <v>13139</v>
      </c>
      <c r="N3663">
        <v>13237</v>
      </c>
      <c r="O3663">
        <v>13307</v>
      </c>
      <c r="P3663" s="2">
        <v>13391</v>
      </c>
      <c r="Q3663" s="6" t="s">
        <v>3243</v>
      </c>
      <c r="W3663"/>
    </row>
    <row r="3664" spans="1:23" x14ac:dyDescent="0.2">
      <c r="A3664" t="s">
        <v>4456</v>
      </c>
      <c r="B3664">
        <v>80645</v>
      </c>
      <c r="C3664">
        <v>71</v>
      </c>
      <c r="D3664" s="1" t="s">
        <v>4456</v>
      </c>
      <c r="E3664" t="s">
        <v>4068</v>
      </c>
      <c r="F3664" t="s">
        <v>4165</v>
      </c>
      <c r="G3664" t="s">
        <v>3183</v>
      </c>
      <c r="H3664">
        <v>24685</v>
      </c>
      <c r="I3664">
        <v>24658</v>
      </c>
      <c r="J3664">
        <v>24685</v>
      </c>
      <c r="K3664">
        <v>24786</v>
      </c>
      <c r="L3664">
        <v>24848</v>
      </c>
      <c r="M3664">
        <v>24934</v>
      </c>
      <c r="N3664">
        <v>24937</v>
      </c>
      <c r="O3664">
        <v>24891</v>
      </c>
      <c r="P3664" s="2">
        <v>24767</v>
      </c>
      <c r="Q3664" t="s">
        <v>3243</v>
      </c>
      <c r="W3664"/>
    </row>
    <row r="3665" spans="1:23" x14ac:dyDescent="0.2">
      <c r="A3665" t="s">
        <v>4457</v>
      </c>
      <c r="B3665">
        <v>81048</v>
      </c>
      <c r="C3665">
        <v>71</v>
      </c>
      <c r="D3665" s="1" t="s">
        <v>4457</v>
      </c>
      <c r="E3665" t="s">
        <v>4069</v>
      </c>
      <c r="F3665" t="s">
        <v>4165</v>
      </c>
      <c r="G3665" t="s">
        <v>3183</v>
      </c>
      <c r="H3665">
        <v>52894</v>
      </c>
      <c r="I3665">
        <v>52999</v>
      </c>
      <c r="J3665">
        <v>53059</v>
      </c>
      <c r="K3665">
        <v>53329</v>
      </c>
      <c r="L3665">
        <v>53469</v>
      </c>
      <c r="M3665">
        <v>53666</v>
      </c>
      <c r="N3665">
        <v>53678</v>
      </c>
      <c r="O3665">
        <v>53621</v>
      </c>
      <c r="P3665" s="2">
        <v>53389</v>
      </c>
      <c r="Q3665" t="s">
        <v>3271</v>
      </c>
      <c r="W3665"/>
    </row>
    <row r="3666" spans="1:23" x14ac:dyDescent="0.2">
      <c r="A3666" t="s">
        <v>4458</v>
      </c>
      <c r="B3666">
        <v>81087</v>
      </c>
      <c r="C3666">
        <v>71</v>
      </c>
      <c r="D3666" t="s">
        <v>4458</v>
      </c>
      <c r="E3666" t="s">
        <v>4070</v>
      </c>
      <c r="F3666" t="s">
        <v>4164</v>
      </c>
      <c r="G3666" t="s">
        <v>3183</v>
      </c>
      <c r="H3666">
        <v>37642</v>
      </c>
      <c r="I3666">
        <v>37642</v>
      </c>
      <c r="J3666">
        <v>37695</v>
      </c>
      <c r="K3666">
        <v>37812</v>
      </c>
      <c r="L3666">
        <v>37902</v>
      </c>
      <c r="M3666">
        <v>37982</v>
      </c>
      <c r="N3666">
        <v>37963</v>
      </c>
      <c r="O3666">
        <v>37988</v>
      </c>
      <c r="P3666" s="2">
        <v>38315</v>
      </c>
      <c r="Q3666" s="6" t="s">
        <v>3243</v>
      </c>
      <c r="W3666"/>
    </row>
    <row r="3667" spans="1:23" x14ac:dyDescent="0.2">
      <c r="A3667" t="s">
        <v>4459</v>
      </c>
      <c r="B3667">
        <v>82049</v>
      </c>
      <c r="C3667">
        <v>71</v>
      </c>
      <c r="D3667" t="s">
        <v>4459</v>
      </c>
      <c r="E3667" t="s">
        <v>4071</v>
      </c>
      <c r="F3667" t="s">
        <v>4164</v>
      </c>
      <c r="G3667" t="s">
        <v>3183</v>
      </c>
      <c r="H3667">
        <v>5524</v>
      </c>
      <c r="I3667">
        <v>5665</v>
      </c>
      <c r="J3667">
        <v>5669</v>
      </c>
      <c r="K3667">
        <v>5684</v>
      </c>
      <c r="L3667">
        <v>5699</v>
      </c>
      <c r="M3667">
        <v>5708</v>
      </c>
      <c r="N3667">
        <v>5704</v>
      </c>
      <c r="O3667">
        <v>5683</v>
      </c>
      <c r="P3667" s="2">
        <v>5648</v>
      </c>
      <c r="Q3667" s="6" t="s">
        <v>3243</v>
      </c>
      <c r="R3667" s="2" t="s">
        <v>3243</v>
      </c>
      <c r="S3667" s="2">
        <f>SUMIF(Q:Q,R3667,P:P)</f>
        <v>6455757</v>
      </c>
      <c r="T3667" s="2">
        <f>S3667-$S$4</f>
        <v>-6793.2599999997765</v>
      </c>
      <c r="W3667"/>
    </row>
    <row r="3668" spans="1:23" x14ac:dyDescent="0.2">
      <c r="A3668" t="s">
        <v>4460</v>
      </c>
      <c r="B3668">
        <v>81919</v>
      </c>
      <c r="C3668">
        <v>71</v>
      </c>
      <c r="D3668" s="1" t="s">
        <v>4460</v>
      </c>
      <c r="E3668" t="s">
        <v>4072</v>
      </c>
      <c r="F3668" s="1" t="s">
        <v>4165</v>
      </c>
      <c r="G3668" t="s">
        <v>3183</v>
      </c>
      <c r="H3668">
        <v>8540</v>
      </c>
      <c r="I3668">
        <v>8542</v>
      </c>
      <c r="J3668">
        <v>8552</v>
      </c>
      <c r="K3668">
        <v>8595</v>
      </c>
      <c r="L3668">
        <v>8614</v>
      </c>
      <c r="M3668">
        <v>8636</v>
      </c>
      <c r="N3668">
        <v>8623</v>
      </c>
      <c r="O3668">
        <v>8597</v>
      </c>
      <c r="P3668" s="2">
        <v>8543</v>
      </c>
      <c r="Q3668" t="s">
        <v>3271</v>
      </c>
      <c r="R3668" s="2" t="s">
        <v>3271</v>
      </c>
      <c r="S3668" s="2">
        <f>SUMIF(Q:Q,R3668,P:P)</f>
        <v>6468957</v>
      </c>
      <c r="T3668" s="2">
        <f>S3668-$S$4</f>
        <v>6406.7400000002235</v>
      </c>
      <c r="W3668"/>
    </row>
    <row r="3669" spans="1:23" x14ac:dyDescent="0.2">
      <c r="A3669" t="s">
        <v>4461</v>
      </c>
      <c r="B3669">
        <v>82075</v>
      </c>
      <c r="C3669">
        <v>71</v>
      </c>
      <c r="D3669" t="s">
        <v>4461</v>
      </c>
      <c r="E3669" t="s">
        <v>4073</v>
      </c>
      <c r="F3669" t="s">
        <v>4164</v>
      </c>
      <c r="G3669" t="s">
        <v>3183</v>
      </c>
      <c r="H3669">
        <v>27087</v>
      </c>
      <c r="I3669">
        <v>27058</v>
      </c>
      <c r="J3669">
        <v>27082</v>
      </c>
      <c r="K3669">
        <v>27183</v>
      </c>
      <c r="L3669">
        <v>27259</v>
      </c>
      <c r="M3669">
        <v>27326</v>
      </c>
      <c r="N3669">
        <v>27371</v>
      </c>
      <c r="O3669">
        <v>27308</v>
      </c>
      <c r="P3669" s="2">
        <v>27219</v>
      </c>
      <c r="Q3669" s="6" t="s">
        <v>3243</v>
      </c>
      <c r="W3669"/>
    </row>
    <row r="3670" spans="1:23" x14ac:dyDescent="0.2">
      <c r="A3670" t="s">
        <v>4462</v>
      </c>
      <c r="B3670">
        <v>82101</v>
      </c>
      <c r="C3670">
        <v>71</v>
      </c>
      <c r="D3670" t="s">
        <v>4462</v>
      </c>
      <c r="E3670" t="s">
        <v>4074</v>
      </c>
      <c r="F3670" t="s">
        <v>4168</v>
      </c>
      <c r="G3670" t="s">
        <v>3183</v>
      </c>
      <c r="H3670">
        <v>5724</v>
      </c>
      <c r="I3670">
        <v>5720</v>
      </c>
      <c r="J3670">
        <v>5750</v>
      </c>
      <c r="K3670">
        <v>5744</v>
      </c>
      <c r="L3670">
        <v>5739</v>
      </c>
      <c r="M3670">
        <v>5717</v>
      </c>
      <c r="N3670">
        <v>5705</v>
      </c>
      <c r="O3670">
        <v>5690</v>
      </c>
      <c r="P3670" s="2">
        <v>5691</v>
      </c>
      <c r="Q3670" t="s">
        <v>3271</v>
      </c>
      <c r="W3670"/>
    </row>
    <row r="3671" spans="1:23" x14ac:dyDescent="0.2">
      <c r="A3671" t="s">
        <v>4463</v>
      </c>
      <c r="B3671">
        <v>0</v>
      </c>
      <c r="C3671">
        <v>61</v>
      </c>
      <c r="D3671" t="s">
        <v>4463</v>
      </c>
      <c r="E3671" t="s">
        <v>4075</v>
      </c>
      <c r="F3671" t="s">
        <v>4168</v>
      </c>
      <c r="G3671" t="s">
        <v>3183</v>
      </c>
      <c r="H3671">
        <v>841</v>
      </c>
      <c r="I3671">
        <v>841</v>
      </c>
      <c r="J3671">
        <v>843</v>
      </c>
      <c r="K3671">
        <v>840</v>
      </c>
      <c r="L3671">
        <v>839</v>
      </c>
      <c r="M3671">
        <v>834</v>
      </c>
      <c r="N3671">
        <v>830</v>
      </c>
      <c r="O3671">
        <v>828</v>
      </c>
      <c r="P3671" s="2">
        <v>828</v>
      </c>
      <c r="Q3671" t="s">
        <v>3271</v>
      </c>
      <c r="W3671"/>
    </row>
    <row r="3672" spans="1:23" x14ac:dyDescent="0.2">
      <c r="A3672" t="s">
        <v>4464</v>
      </c>
      <c r="B3672">
        <v>82400</v>
      </c>
      <c r="C3672">
        <v>71</v>
      </c>
      <c r="D3672" s="1" t="s">
        <v>4464</v>
      </c>
      <c r="E3672" t="s">
        <v>4076</v>
      </c>
      <c r="F3672" s="1" t="s">
        <v>4165</v>
      </c>
      <c r="G3672" t="s">
        <v>3183</v>
      </c>
      <c r="H3672">
        <v>9080</v>
      </c>
      <c r="I3672">
        <v>9097</v>
      </c>
      <c r="J3672">
        <v>9166</v>
      </c>
      <c r="K3672">
        <v>9308</v>
      </c>
      <c r="L3672">
        <v>9418</v>
      </c>
      <c r="M3672">
        <v>9501</v>
      </c>
      <c r="N3672">
        <v>9578</v>
      </c>
      <c r="O3672">
        <v>9659</v>
      </c>
      <c r="P3672" s="2">
        <v>9637</v>
      </c>
      <c r="Q3672" t="s">
        <v>3271</v>
      </c>
      <c r="W3672"/>
    </row>
    <row r="3673" spans="1:23" x14ac:dyDescent="0.2">
      <c r="A3673" t="s">
        <v>4465</v>
      </c>
      <c r="B3673">
        <v>82530</v>
      </c>
      <c r="C3673">
        <v>71</v>
      </c>
      <c r="D3673" t="s">
        <v>4465</v>
      </c>
      <c r="E3673" t="s">
        <v>4077</v>
      </c>
      <c r="F3673" t="s">
        <v>4164</v>
      </c>
      <c r="G3673" t="s">
        <v>3183</v>
      </c>
      <c r="H3673">
        <v>12187</v>
      </c>
      <c r="I3673">
        <v>12198</v>
      </c>
      <c r="J3673">
        <v>12215</v>
      </c>
      <c r="K3673">
        <v>12312</v>
      </c>
      <c r="L3673">
        <v>12373</v>
      </c>
      <c r="M3673">
        <v>12438</v>
      </c>
      <c r="N3673">
        <v>12483</v>
      </c>
      <c r="O3673">
        <v>12450</v>
      </c>
      <c r="P3673" s="2">
        <v>12417</v>
      </c>
      <c r="Q3673" s="6" t="s">
        <v>3243</v>
      </c>
      <c r="W3673"/>
    </row>
    <row r="3674" spans="1:23" x14ac:dyDescent="0.2">
      <c r="A3674" t="s">
        <v>4466</v>
      </c>
      <c r="B3674">
        <v>82985</v>
      </c>
      <c r="C3674">
        <v>71</v>
      </c>
      <c r="D3674" s="1" t="s">
        <v>4466</v>
      </c>
      <c r="E3674" t="s">
        <v>4078</v>
      </c>
      <c r="F3674" s="1" t="s">
        <v>4165</v>
      </c>
      <c r="G3674" t="s">
        <v>3183</v>
      </c>
      <c r="H3674">
        <v>13770</v>
      </c>
      <c r="I3674">
        <v>13770</v>
      </c>
      <c r="J3674">
        <v>13787</v>
      </c>
      <c r="K3674">
        <v>13855</v>
      </c>
      <c r="L3674">
        <v>13894</v>
      </c>
      <c r="M3674">
        <v>13955</v>
      </c>
      <c r="N3674">
        <v>13933</v>
      </c>
      <c r="O3674">
        <v>13891</v>
      </c>
      <c r="P3674" s="2">
        <v>13813</v>
      </c>
      <c r="Q3674" t="s">
        <v>3243</v>
      </c>
      <c r="W3674"/>
    </row>
    <row r="3675" spans="1:23" x14ac:dyDescent="0.2">
      <c r="A3675" t="s">
        <v>4467</v>
      </c>
      <c r="B3675">
        <v>83245</v>
      </c>
      <c r="C3675">
        <v>71</v>
      </c>
      <c r="D3675" t="s">
        <v>4467</v>
      </c>
      <c r="E3675" t="s">
        <v>4079</v>
      </c>
      <c r="F3675" t="s">
        <v>4164</v>
      </c>
      <c r="G3675" t="s">
        <v>3183</v>
      </c>
      <c r="H3675">
        <v>32971</v>
      </c>
      <c r="I3675">
        <v>32977</v>
      </c>
      <c r="J3675">
        <v>33019</v>
      </c>
      <c r="K3675">
        <v>33169</v>
      </c>
      <c r="L3675">
        <v>33256</v>
      </c>
      <c r="M3675">
        <v>33364</v>
      </c>
      <c r="N3675">
        <v>33355</v>
      </c>
      <c r="O3675">
        <v>33302</v>
      </c>
      <c r="P3675" s="2">
        <v>33476</v>
      </c>
      <c r="Q3675" s="6" t="s">
        <v>3271</v>
      </c>
      <c r="W3675"/>
    </row>
    <row r="3676" spans="1:23" x14ac:dyDescent="0.2">
      <c r="A3676" t="s">
        <v>4468</v>
      </c>
      <c r="B3676">
        <v>83518</v>
      </c>
      <c r="C3676">
        <v>71</v>
      </c>
      <c r="D3676" t="s">
        <v>4468</v>
      </c>
      <c r="E3676" t="s">
        <v>4080</v>
      </c>
      <c r="F3676" s="1" t="s">
        <v>4164</v>
      </c>
      <c r="G3676" t="s">
        <v>3183</v>
      </c>
      <c r="H3676">
        <v>10789</v>
      </c>
      <c r="I3676">
        <v>10789</v>
      </c>
      <c r="J3676">
        <v>10799</v>
      </c>
      <c r="K3676">
        <v>10820</v>
      </c>
      <c r="L3676">
        <v>10838</v>
      </c>
      <c r="M3676">
        <v>10845</v>
      </c>
      <c r="N3676">
        <v>10822</v>
      </c>
      <c r="O3676">
        <v>10757</v>
      </c>
      <c r="P3676" s="2">
        <v>10681</v>
      </c>
      <c r="Q3676" s="6" t="s">
        <v>3243</v>
      </c>
      <c r="W3676"/>
    </row>
    <row r="3677" spans="1:23" x14ac:dyDescent="0.2">
      <c r="A3677" t="s">
        <v>4469</v>
      </c>
      <c r="B3677">
        <v>84038</v>
      </c>
      <c r="C3677">
        <v>71</v>
      </c>
      <c r="D3677" t="s">
        <v>4469</v>
      </c>
      <c r="E3677" t="s">
        <v>4081</v>
      </c>
      <c r="F3677" t="s">
        <v>4167</v>
      </c>
      <c r="G3677" t="s">
        <v>3183</v>
      </c>
      <c r="H3677">
        <v>16921</v>
      </c>
      <c r="I3677">
        <v>16911</v>
      </c>
      <c r="J3677">
        <v>17014</v>
      </c>
      <c r="K3677">
        <v>17273</v>
      </c>
      <c r="L3677">
        <v>17526</v>
      </c>
      <c r="M3677">
        <v>17812</v>
      </c>
      <c r="N3677">
        <v>18158</v>
      </c>
      <c r="O3677">
        <v>18435</v>
      </c>
      <c r="P3677" s="2">
        <v>18833</v>
      </c>
      <c r="Q3677" t="s">
        <v>3271</v>
      </c>
      <c r="W3677"/>
    </row>
    <row r="3678" spans="1:23" x14ac:dyDescent="0.2">
      <c r="Q3678"/>
      <c r="W3678"/>
    </row>
    <row r="3679" spans="1:23" x14ac:dyDescent="0.2">
      <c r="Q3679"/>
      <c r="W3679"/>
    </row>
    <row r="3680" spans="1:23" x14ac:dyDescent="0.2">
      <c r="Q3680"/>
      <c r="W3680"/>
    </row>
    <row r="3681" spans="17:23" x14ac:dyDescent="0.2">
      <c r="Q3681"/>
      <c r="W3681"/>
    </row>
    <row r="3682" spans="17:23" x14ac:dyDescent="0.2">
      <c r="Q3682"/>
      <c r="W3682"/>
    </row>
    <row r="3683" spans="17:23" x14ac:dyDescent="0.2">
      <c r="Q3683"/>
      <c r="W3683"/>
    </row>
    <row r="3684" spans="17:23" x14ac:dyDescent="0.2">
      <c r="Q3684"/>
      <c r="W3684"/>
    </row>
    <row r="3685" spans="17:23" x14ac:dyDescent="0.2">
      <c r="Q3685"/>
      <c r="W3685"/>
    </row>
    <row r="3686" spans="17:23" x14ac:dyDescent="0.2">
      <c r="Q3686"/>
      <c r="W3686"/>
    </row>
    <row r="3687" spans="17:23" x14ac:dyDescent="0.2">
      <c r="Q3687"/>
      <c r="W3687"/>
    </row>
    <row r="3688" spans="17:23" x14ac:dyDescent="0.2">
      <c r="Q3688"/>
      <c r="W3688"/>
    </row>
    <row r="3689" spans="17:23" x14ac:dyDescent="0.2">
      <c r="Q3689"/>
      <c r="W3689"/>
    </row>
    <row r="3690" spans="17:23" x14ac:dyDescent="0.2">
      <c r="Q3690"/>
      <c r="W3690"/>
    </row>
    <row r="3691" spans="17:23" x14ac:dyDescent="0.2">
      <c r="Q3691"/>
      <c r="W3691"/>
    </row>
    <row r="3692" spans="17:23" x14ac:dyDescent="0.2">
      <c r="Q3692"/>
      <c r="W3692"/>
    </row>
    <row r="3693" spans="17:23" x14ac:dyDescent="0.2">
      <c r="Q3693"/>
      <c r="W3693"/>
    </row>
    <row r="3694" spans="17:23" x14ac:dyDescent="0.2">
      <c r="Q3694"/>
      <c r="W3694"/>
    </row>
    <row r="3695" spans="17:23" x14ac:dyDescent="0.2">
      <c r="Q3695"/>
      <c r="W3695"/>
    </row>
    <row r="3696" spans="17:23" x14ac:dyDescent="0.2">
      <c r="Q3696"/>
      <c r="W3696"/>
    </row>
    <row r="3697" spans="17:23" x14ac:dyDescent="0.2">
      <c r="Q3697"/>
      <c r="W3697"/>
    </row>
    <row r="3698" spans="17:23" x14ac:dyDescent="0.2">
      <c r="Q3698"/>
      <c r="W3698"/>
    </row>
    <row r="3699" spans="17:23" x14ac:dyDescent="0.2">
      <c r="Q3699"/>
      <c r="W3699"/>
    </row>
    <row r="3700" spans="17:23" x14ac:dyDescent="0.2">
      <c r="Q3700"/>
      <c r="W3700"/>
    </row>
    <row r="3701" spans="17:23" x14ac:dyDescent="0.2">
      <c r="Q3701"/>
      <c r="W3701"/>
    </row>
    <row r="3702" spans="17:23" x14ac:dyDescent="0.2">
      <c r="Q3702"/>
      <c r="W3702"/>
    </row>
    <row r="3703" spans="17:23" x14ac:dyDescent="0.2">
      <c r="Q3703"/>
      <c r="W3703"/>
    </row>
    <row r="3704" spans="17:23" x14ac:dyDescent="0.2">
      <c r="Q3704"/>
      <c r="W3704"/>
    </row>
    <row r="3705" spans="17:23" x14ac:dyDescent="0.2">
      <c r="Q3705"/>
      <c r="W3705"/>
    </row>
    <row r="3706" spans="17:23" x14ac:dyDescent="0.2">
      <c r="Q3706"/>
      <c r="W3706"/>
    </row>
    <row r="3707" spans="17:23" x14ac:dyDescent="0.2">
      <c r="Q3707"/>
      <c r="W3707"/>
    </row>
    <row r="3708" spans="17:23" x14ac:dyDescent="0.2">
      <c r="Q3708"/>
      <c r="W3708"/>
    </row>
    <row r="3709" spans="17:23" x14ac:dyDescent="0.2">
      <c r="Q3709"/>
      <c r="W3709"/>
    </row>
    <row r="3710" spans="17:23" x14ac:dyDescent="0.2">
      <c r="Q3710"/>
      <c r="W3710"/>
    </row>
    <row r="3711" spans="17:23" x14ac:dyDescent="0.2">
      <c r="Q3711"/>
      <c r="W3711"/>
    </row>
    <row r="3712" spans="17:23" x14ac:dyDescent="0.2">
      <c r="Q3712"/>
      <c r="W3712"/>
    </row>
    <row r="3713" spans="17:23" x14ac:dyDescent="0.2">
      <c r="Q3713"/>
      <c r="W3713"/>
    </row>
    <row r="3714" spans="17:23" x14ac:dyDescent="0.2">
      <c r="Q3714"/>
      <c r="W3714"/>
    </row>
    <row r="3715" spans="17:23" x14ac:dyDescent="0.2">
      <c r="Q3715"/>
      <c r="W3715"/>
    </row>
    <row r="3716" spans="17:23" x14ac:dyDescent="0.2">
      <c r="Q3716"/>
      <c r="W3716"/>
    </row>
    <row r="3717" spans="17:23" x14ac:dyDescent="0.2">
      <c r="Q3717"/>
      <c r="W3717"/>
    </row>
    <row r="3718" spans="17:23" x14ac:dyDescent="0.2">
      <c r="Q3718"/>
      <c r="W3718"/>
    </row>
    <row r="3719" spans="17:23" x14ac:dyDescent="0.2">
      <c r="Q3719"/>
      <c r="W3719"/>
    </row>
    <row r="3720" spans="17:23" x14ac:dyDescent="0.2">
      <c r="Q3720"/>
      <c r="W3720"/>
    </row>
    <row r="3721" spans="17:23" x14ac:dyDescent="0.2">
      <c r="Q3721"/>
      <c r="W3721"/>
    </row>
    <row r="3722" spans="17:23" x14ac:dyDescent="0.2">
      <c r="Q3722"/>
      <c r="W3722"/>
    </row>
    <row r="3723" spans="17:23" x14ac:dyDescent="0.2">
      <c r="Q3723"/>
      <c r="W3723"/>
    </row>
    <row r="3724" spans="17:23" x14ac:dyDescent="0.2">
      <c r="Q3724"/>
      <c r="W3724"/>
    </row>
    <row r="3725" spans="17:23" x14ac:dyDescent="0.2">
      <c r="Q3725"/>
      <c r="W3725"/>
    </row>
    <row r="3726" spans="17:23" x14ac:dyDescent="0.2">
      <c r="Q3726"/>
      <c r="W3726"/>
    </row>
    <row r="3727" spans="17:23" x14ac:dyDescent="0.2">
      <c r="Q3727"/>
      <c r="W3727"/>
    </row>
    <row r="3728" spans="17:23" x14ac:dyDescent="0.2">
      <c r="Q3728"/>
      <c r="W3728"/>
    </row>
    <row r="3729" spans="17:23" x14ac:dyDescent="0.2">
      <c r="Q3729"/>
      <c r="W3729"/>
    </row>
    <row r="3730" spans="17:23" x14ac:dyDescent="0.2">
      <c r="Q3730"/>
      <c r="W3730"/>
    </row>
    <row r="3731" spans="17:23" x14ac:dyDescent="0.2">
      <c r="Q3731"/>
      <c r="W3731"/>
    </row>
    <row r="3732" spans="17:23" x14ac:dyDescent="0.2">
      <c r="Q3732"/>
      <c r="W3732"/>
    </row>
    <row r="3733" spans="17:23" x14ac:dyDescent="0.2">
      <c r="Q3733"/>
      <c r="W3733"/>
    </row>
    <row r="3734" spans="17:23" x14ac:dyDescent="0.2">
      <c r="Q3734"/>
      <c r="W3734"/>
    </row>
    <row r="3735" spans="17:23" x14ac:dyDescent="0.2">
      <c r="Q3735"/>
      <c r="W3735"/>
    </row>
    <row r="3736" spans="17:23" x14ac:dyDescent="0.2">
      <c r="Q3736"/>
      <c r="W3736"/>
    </row>
    <row r="3737" spans="17:23" x14ac:dyDescent="0.2">
      <c r="Q3737"/>
      <c r="W3737"/>
    </row>
    <row r="3738" spans="17:23" x14ac:dyDescent="0.2">
      <c r="Q3738"/>
      <c r="W3738"/>
    </row>
    <row r="3739" spans="17:23" x14ac:dyDescent="0.2">
      <c r="Q3739"/>
      <c r="W3739"/>
    </row>
    <row r="3740" spans="17:23" x14ac:dyDescent="0.2">
      <c r="Q3740"/>
      <c r="W3740"/>
    </row>
    <row r="3741" spans="17:23" x14ac:dyDescent="0.2">
      <c r="Q3741"/>
      <c r="W3741"/>
    </row>
    <row r="3742" spans="17:23" x14ac:dyDescent="0.2">
      <c r="Q3742"/>
      <c r="W3742"/>
    </row>
    <row r="3743" spans="17:23" x14ac:dyDescent="0.2">
      <c r="Q3743"/>
      <c r="W3743"/>
    </row>
    <row r="3744" spans="17:23" x14ac:dyDescent="0.2">
      <c r="Q3744"/>
      <c r="W3744"/>
    </row>
    <row r="3745" spans="17:23" x14ac:dyDescent="0.2">
      <c r="Q3745"/>
      <c r="W3745"/>
    </row>
    <row r="3746" spans="17:23" x14ac:dyDescent="0.2">
      <c r="Q3746"/>
      <c r="W3746"/>
    </row>
    <row r="3747" spans="17:23" x14ac:dyDescent="0.2">
      <c r="Q3747"/>
      <c r="W3747"/>
    </row>
    <row r="3748" spans="17:23" x14ac:dyDescent="0.2">
      <c r="Q3748"/>
      <c r="W3748"/>
    </row>
    <row r="3749" spans="17:23" x14ac:dyDescent="0.2">
      <c r="Q3749"/>
      <c r="W3749"/>
    </row>
    <row r="3750" spans="17:23" x14ac:dyDescent="0.2">
      <c r="Q3750"/>
      <c r="W3750"/>
    </row>
    <row r="3751" spans="17:23" x14ac:dyDescent="0.2">
      <c r="Q3751"/>
      <c r="W3751"/>
    </row>
    <row r="3752" spans="17:23" x14ac:dyDescent="0.2">
      <c r="Q3752"/>
      <c r="W3752"/>
    </row>
    <row r="3753" spans="17:23" x14ac:dyDescent="0.2">
      <c r="Q3753"/>
      <c r="W3753"/>
    </row>
    <row r="3754" spans="17:23" x14ac:dyDescent="0.2">
      <c r="Q3754"/>
      <c r="W3754"/>
    </row>
    <row r="3755" spans="17:23" x14ac:dyDescent="0.2">
      <c r="Q3755"/>
      <c r="W3755"/>
    </row>
    <row r="3756" spans="17:23" x14ac:dyDescent="0.2">
      <c r="Q3756"/>
      <c r="W3756"/>
    </row>
    <row r="3757" spans="17:23" x14ac:dyDescent="0.2">
      <c r="Q3757"/>
      <c r="W3757"/>
    </row>
    <row r="3758" spans="17:23" x14ac:dyDescent="0.2">
      <c r="Q3758"/>
      <c r="W3758"/>
    </row>
    <row r="3759" spans="17:23" x14ac:dyDescent="0.2">
      <c r="Q3759"/>
      <c r="W3759"/>
    </row>
    <row r="3760" spans="17:23" x14ac:dyDescent="0.2">
      <c r="Q3760"/>
      <c r="W3760"/>
    </row>
    <row r="3761" spans="17:23" x14ac:dyDescent="0.2">
      <c r="Q3761"/>
      <c r="W3761"/>
    </row>
    <row r="3762" spans="17:23" x14ac:dyDescent="0.2">
      <c r="Q3762"/>
      <c r="W3762"/>
    </row>
    <row r="3763" spans="17:23" x14ac:dyDescent="0.2">
      <c r="Q3763"/>
      <c r="W3763"/>
    </row>
    <row r="3764" spans="17:23" x14ac:dyDescent="0.2">
      <c r="Q3764"/>
      <c r="W3764"/>
    </row>
    <row r="3765" spans="17:23" x14ac:dyDescent="0.2">
      <c r="Q3765"/>
      <c r="W3765"/>
    </row>
    <row r="3766" spans="17:23" x14ac:dyDescent="0.2">
      <c r="Q3766"/>
      <c r="W3766"/>
    </row>
    <row r="3767" spans="17:23" x14ac:dyDescent="0.2">
      <c r="Q3767"/>
      <c r="W3767"/>
    </row>
    <row r="3768" spans="17:23" x14ac:dyDescent="0.2">
      <c r="Q3768"/>
      <c r="W3768"/>
    </row>
    <row r="3769" spans="17:23" x14ac:dyDescent="0.2">
      <c r="Q3769"/>
      <c r="W3769"/>
    </row>
    <row r="3770" spans="17:23" x14ac:dyDescent="0.2">
      <c r="Q3770"/>
      <c r="W3770"/>
    </row>
    <row r="3771" spans="17:23" x14ac:dyDescent="0.2">
      <c r="Q3771"/>
      <c r="W3771"/>
    </row>
    <row r="3772" spans="17:23" x14ac:dyDescent="0.2">
      <c r="Q3772"/>
      <c r="W3772"/>
    </row>
    <row r="3773" spans="17:23" x14ac:dyDescent="0.2">
      <c r="Q3773"/>
      <c r="W3773"/>
    </row>
    <row r="3774" spans="17:23" x14ac:dyDescent="0.2">
      <c r="Q3774"/>
      <c r="W3774"/>
    </row>
    <row r="3775" spans="17:23" x14ac:dyDescent="0.2">
      <c r="Q3775"/>
      <c r="W3775"/>
    </row>
    <row r="3776" spans="17:23" x14ac:dyDescent="0.2">
      <c r="Q3776"/>
      <c r="W3776"/>
    </row>
    <row r="3777" spans="17:23" x14ac:dyDescent="0.2">
      <c r="Q3777"/>
      <c r="W3777"/>
    </row>
    <row r="3778" spans="17:23" x14ac:dyDescent="0.2">
      <c r="Q3778"/>
      <c r="W3778"/>
    </row>
    <row r="3779" spans="17:23" x14ac:dyDescent="0.2">
      <c r="Q3779"/>
      <c r="W3779"/>
    </row>
    <row r="3780" spans="17:23" x14ac:dyDescent="0.2">
      <c r="Q3780"/>
      <c r="W3780"/>
    </row>
    <row r="3781" spans="17:23" x14ac:dyDescent="0.2">
      <c r="Q3781"/>
      <c r="W3781"/>
    </row>
    <row r="3782" spans="17:23" x14ac:dyDescent="0.2">
      <c r="Q3782"/>
      <c r="W3782"/>
    </row>
    <row r="3783" spans="17:23" x14ac:dyDescent="0.2">
      <c r="Q3783"/>
      <c r="W3783"/>
    </row>
    <row r="3784" spans="17:23" x14ac:dyDescent="0.2">
      <c r="Q3784"/>
      <c r="W3784"/>
    </row>
    <row r="3785" spans="17:23" x14ac:dyDescent="0.2">
      <c r="Q3785"/>
      <c r="W3785"/>
    </row>
    <row r="3786" spans="17:23" x14ac:dyDescent="0.2">
      <c r="Q3786"/>
      <c r="W3786"/>
    </row>
    <row r="3787" spans="17:23" x14ac:dyDescent="0.2">
      <c r="Q3787"/>
      <c r="W3787"/>
    </row>
    <row r="3788" spans="17:23" x14ac:dyDescent="0.2">
      <c r="Q3788"/>
      <c r="W3788"/>
    </row>
    <row r="3789" spans="17:23" x14ac:dyDescent="0.2">
      <c r="Q3789"/>
      <c r="W3789"/>
    </row>
    <row r="3790" spans="17:23" x14ac:dyDescent="0.2">
      <c r="Q3790"/>
      <c r="W3790"/>
    </row>
    <row r="3791" spans="17:23" x14ac:dyDescent="0.2">
      <c r="Q3791"/>
      <c r="W3791"/>
    </row>
    <row r="3792" spans="17:23" x14ac:dyDescent="0.2">
      <c r="Q3792"/>
      <c r="W3792"/>
    </row>
    <row r="3793" spans="17:23" x14ac:dyDescent="0.2">
      <c r="Q3793"/>
      <c r="W3793"/>
    </row>
    <row r="3794" spans="17:23" x14ac:dyDescent="0.2">
      <c r="Q3794"/>
      <c r="W3794"/>
    </row>
    <row r="3795" spans="17:23" x14ac:dyDescent="0.2">
      <c r="Q3795"/>
      <c r="W3795"/>
    </row>
    <row r="3796" spans="17:23" x14ac:dyDescent="0.2">
      <c r="Q3796"/>
      <c r="W3796"/>
    </row>
    <row r="3797" spans="17:23" x14ac:dyDescent="0.2">
      <c r="Q3797"/>
      <c r="W3797"/>
    </row>
    <row r="3798" spans="17:23" x14ac:dyDescent="0.2">
      <c r="Q3798"/>
      <c r="W3798"/>
    </row>
    <row r="3799" spans="17:23" x14ac:dyDescent="0.2">
      <c r="Q3799"/>
      <c r="W3799"/>
    </row>
    <row r="3800" spans="17:23" x14ac:dyDescent="0.2">
      <c r="Q3800"/>
      <c r="W3800"/>
    </row>
    <row r="3801" spans="17:23" x14ac:dyDescent="0.2">
      <c r="Q3801"/>
      <c r="W3801"/>
    </row>
    <row r="3802" spans="17:23" x14ac:dyDescent="0.2">
      <c r="Q3802"/>
      <c r="W3802"/>
    </row>
    <row r="3803" spans="17:23" x14ac:dyDescent="0.2">
      <c r="Q3803"/>
      <c r="W3803"/>
    </row>
    <row r="3804" spans="17:23" x14ac:dyDescent="0.2">
      <c r="Q3804"/>
      <c r="W3804"/>
    </row>
    <row r="3805" spans="17:23" x14ac:dyDescent="0.2">
      <c r="Q3805"/>
      <c r="W3805"/>
    </row>
    <row r="3806" spans="17:23" x14ac:dyDescent="0.2">
      <c r="Q3806"/>
      <c r="W3806"/>
    </row>
    <row r="3807" spans="17:23" x14ac:dyDescent="0.2">
      <c r="Q3807"/>
      <c r="W3807"/>
    </row>
    <row r="3808" spans="17:23" x14ac:dyDescent="0.2">
      <c r="Q3808"/>
      <c r="W3808"/>
    </row>
    <row r="3809" spans="17:23" x14ac:dyDescent="0.2">
      <c r="Q3809"/>
      <c r="W3809"/>
    </row>
    <row r="3810" spans="17:23" x14ac:dyDescent="0.2">
      <c r="Q3810"/>
      <c r="W3810"/>
    </row>
    <row r="3811" spans="17:23" x14ac:dyDescent="0.2">
      <c r="Q3811"/>
      <c r="W3811"/>
    </row>
    <row r="3812" spans="17:23" x14ac:dyDescent="0.2">
      <c r="Q3812"/>
      <c r="W3812"/>
    </row>
    <row r="3813" spans="17:23" x14ac:dyDescent="0.2">
      <c r="Q3813"/>
      <c r="W3813"/>
    </row>
    <row r="3814" spans="17:23" x14ac:dyDescent="0.2">
      <c r="Q3814"/>
      <c r="W3814"/>
    </row>
    <row r="3815" spans="17:23" x14ac:dyDescent="0.2">
      <c r="Q3815"/>
      <c r="W3815"/>
    </row>
    <row r="3816" spans="17:23" x14ac:dyDescent="0.2">
      <c r="Q3816"/>
      <c r="W3816"/>
    </row>
    <row r="3817" spans="17:23" x14ac:dyDescent="0.2">
      <c r="Q3817"/>
      <c r="W3817"/>
    </row>
    <row r="3818" spans="17:23" x14ac:dyDescent="0.2">
      <c r="Q3818"/>
      <c r="W3818"/>
    </row>
    <row r="3819" spans="17:23" x14ac:dyDescent="0.2">
      <c r="Q3819"/>
      <c r="W3819"/>
    </row>
    <row r="3820" spans="17:23" x14ac:dyDescent="0.2">
      <c r="Q3820"/>
      <c r="W3820"/>
    </row>
    <row r="3821" spans="17:23" x14ac:dyDescent="0.2">
      <c r="Q3821"/>
      <c r="W3821"/>
    </row>
    <row r="3822" spans="17:23" x14ac:dyDescent="0.2">
      <c r="Q3822"/>
      <c r="W3822"/>
    </row>
    <row r="3823" spans="17:23" x14ac:dyDescent="0.2">
      <c r="Q3823"/>
      <c r="W3823"/>
    </row>
    <row r="3824" spans="17:23" x14ac:dyDescent="0.2">
      <c r="Q3824"/>
      <c r="W3824"/>
    </row>
    <row r="3825" spans="17:23" x14ac:dyDescent="0.2">
      <c r="Q3825"/>
      <c r="W3825"/>
    </row>
    <row r="3826" spans="17:23" x14ac:dyDescent="0.2">
      <c r="Q3826"/>
      <c r="W3826"/>
    </row>
    <row r="3827" spans="17:23" x14ac:dyDescent="0.2">
      <c r="Q3827"/>
      <c r="W3827"/>
    </row>
    <row r="3828" spans="17:23" x14ac:dyDescent="0.2">
      <c r="Q3828"/>
      <c r="W3828"/>
    </row>
    <row r="3829" spans="17:23" x14ac:dyDescent="0.2">
      <c r="Q3829"/>
      <c r="W3829"/>
    </row>
    <row r="3830" spans="17:23" x14ac:dyDescent="0.2">
      <c r="Q3830"/>
      <c r="W3830"/>
    </row>
    <row r="3831" spans="17:23" x14ac:dyDescent="0.2">
      <c r="Q3831"/>
      <c r="W3831"/>
    </row>
    <row r="3832" spans="17:23" x14ac:dyDescent="0.2">
      <c r="Q3832"/>
      <c r="W3832"/>
    </row>
    <row r="3833" spans="17:23" x14ac:dyDescent="0.2">
      <c r="Q3833"/>
      <c r="W3833"/>
    </row>
    <row r="3834" spans="17:23" x14ac:dyDescent="0.2">
      <c r="Q3834"/>
      <c r="W3834"/>
    </row>
    <row r="3835" spans="17:23" x14ac:dyDescent="0.2">
      <c r="Q3835"/>
      <c r="W3835"/>
    </row>
    <row r="3836" spans="17:23" x14ac:dyDescent="0.2">
      <c r="Q3836"/>
      <c r="W3836"/>
    </row>
    <row r="3837" spans="17:23" x14ac:dyDescent="0.2">
      <c r="Q3837"/>
      <c r="W3837"/>
    </row>
    <row r="3838" spans="17:23" x14ac:dyDescent="0.2">
      <c r="Q3838"/>
      <c r="W3838"/>
    </row>
    <row r="3839" spans="17:23" x14ac:dyDescent="0.2">
      <c r="Q3839"/>
      <c r="W3839"/>
    </row>
    <row r="3840" spans="17:23" x14ac:dyDescent="0.2">
      <c r="Q3840"/>
      <c r="W3840"/>
    </row>
    <row r="3841" spans="17:23" x14ac:dyDescent="0.2">
      <c r="Q3841"/>
      <c r="W3841"/>
    </row>
    <row r="3842" spans="17:23" x14ac:dyDescent="0.2">
      <c r="Q3842"/>
      <c r="W3842"/>
    </row>
    <row r="3843" spans="17:23" x14ac:dyDescent="0.2">
      <c r="Q3843"/>
      <c r="W3843"/>
    </row>
    <row r="3844" spans="17:23" x14ac:dyDescent="0.2">
      <c r="Q3844"/>
      <c r="W3844"/>
    </row>
    <row r="3845" spans="17:23" x14ac:dyDescent="0.2">
      <c r="Q3845"/>
      <c r="W3845"/>
    </row>
    <row r="3846" spans="17:23" x14ac:dyDescent="0.2">
      <c r="Q3846"/>
      <c r="W3846"/>
    </row>
    <row r="3847" spans="17:23" x14ac:dyDescent="0.2">
      <c r="Q3847"/>
      <c r="W3847"/>
    </row>
    <row r="3848" spans="17:23" x14ac:dyDescent="0.2">
      <c r="Q3848"/>
      <c r="W3848"/>
    </row>
    <row r="3849" spans="17:23" x14ac:dyDescent="0.2">
      <c r="Q3849"/>
      <c r="W3849"/>
    </row>
    <row r="3850" spans="17:23" x14ac:dyDescent="0.2">
      <c r="Q3850"/>
      <c r="W3850"/>
    </row>
    <row r="3851" spans="17:23" x14ac:dyDescent="0.2">
      <c r="Q3851"/>
      <c r="W3851"/>
    </row>
    <row r="3852" spans="17:23" x14ac:dyDescent="0.2">
      <c r="Q3852"/>
      <c r="W3852"/>
    </row>
    <row r="3853" spans="17:23" x14ac:dyDescent="0.2">
      <c r="Q3853"/>
      <c r="W3853"/>
    </row>
    <row r="3854" spans="17:23" x14ac:dyDescent="0.2">
      <c r="Q3854"/>
      <c r="W3854"/>
    </row>
    <row r="3855" spans="17:23" x14ac:dyDescent="0.2">
      <c r="Q3855"/>
      <c r="W3855"/>
    </row>
    <row r="3856" spans="17:23" x14ac:dyDescent="0.2">
      <c r="Q3856"/>
      <c r="W3856"/>
    </row>
    <row r="3857" spans="17:23" x14ac:dyDescent="0.2">
      <c r="Q3857"/>
      <c r="W3857"/>
    </row>
    <row r="3858" spans="17:23" x14ac:dyDescent="0.2">
      <c r="Q3858"/>
      <c r="W3858"/>
    </row>
    <row r="3859" spans="17:23" x14ac:dyDescent="0.2">
      <c r="Q3859"/>
      <c r="W3859"/>
    </row>
    <row r="3860" spans="17:23" x14ac:dyDescent="0.2">
      <c r="Q3860"/>
      <c r="W3860"/>
    </row>
    <row r="3861" spans="17:23" x14ac:dyDescent="0.2">
      <c r="Q3861"/>
      <c r="W3861"/>
    </row>
    <row r="3862" spans="17:23" x14ac:dyDescent="0.2">
      <c r="Q3862"/>
      <c r="W3862"/>
    </row>
    <row r="3863" spans="17:23" x14ac:dyDescent="0.2">
      <c r="Q3863"/>
      <c r="W3863"/>
    </row>
    <row r="3864" spans="17:23" x14ac:dyDescent="0.2">
      <c r="Q3864"/>
      <c r="W3864"/>
    </row>
    <row r="3865" spans="17:23" x14ac:dyDescent="0.2">
      <c r="Q3865"/>
      <c r="W3865"/>
    </row>
    <row r="3866" spans="17:23" x14ac:dyDescent="0.2">
      <c r="Q3866"/>
      <c r="W3866"/>
    </row>
    <row r="3867" spans="17:23" x14ac:dyDescent="0.2">
      <c r="Q3867"/>
      <c r="W3867"/>
    </row>
    <row r="3868" spans="17:23" x14ac:dyDescent="0.2">
      <c r="Q3868"/>
      <c r="W3868"/>
    </row>
    <row r="3869" spans="17:23" x14ac:dyDescent="0.2">
      <c r="Q3869"/>
      <c r="W3869"/>
    </row>
    <row r="3870" spans="17:23" x14ac:dyDescent="0.2">
      <c r="Q3870"/>
      <c r="W3870"/>
    </row>
    <row r="3871" spans="17:23" x14ac:dyDescent="0.2">
      <c r="Q3871"/>
      <c r="W3871"/>
    </row>
    <row r="3872" spans="17:23" x14ac:dyDescent="0.2">
      <c r="Q3872"/>
      <c r="W3872"/>
    </row>
    <row r="3873" spans="17:23" x14ac:dyDescent="0.2">
      <c r="Q3873"/>
      <c r="W3873"/>
    </row>
    <row r="3874" spans="17:23" x14ac:dyDescent="0.2">
      <c r="Q3874"/>
      <c r="W3874"/>
    </row>
    <row r="3875" spans="17:23" x14ac:dyDescent="0.2">
      <c r="Q3875"/>
      <c r="W3875"/>
    </row>
    <row r="3876" spans="17:23" x14ac:dyDescent="0.2">
      <c r="Q3876"/>
      <c r="W3876"/>
    </row>
    <row r="3877" spans="17:23" x14ac:dyDescent="0.2">
      <c r="Q3877"/>
      <c r="W3877"/>
    </row>
    <row r="3878" spans="17:23" x14ac:dyDescent="0.2">
      <c r="Q3878"/>
      <c r="W3878"/>
    </row>
    <row r="3879" spans="17:23" x14ac:dyDescent="0.2">
      <c r="Q3879"/>
      <c r="W3879"/>
    </row>
    <row r="3880" spans="17:23" x14ac:dyDescent="0.2">
      <c r="Q3880"/>
      <c r="W3880"/>
    </row>
    <row r="3881" spans="17:23" x14ac:dyDescent="0.2">
      <c r="Q3881"/>
      <c r="W3881"/>
    </row>
    <row r="3882" spans="17:23" x14ac:dyDescent="0.2">
      <c r="Q3882"/>
      <c r="W3882"/>
    </row>
    <row r="3883" spans="17:23" x14ac:dyDescent="0.2">
      <c r="Q3883"/>
      <c r="W3883"/>
    </row>
    <row r="3884" spans="17:23" x14ac:dyDescent="0.2">
      <c r="Q3884"/>
      <c r="W3884"/>
    </row>
    <row r="3885" spans="17:23" x14ac:dyDescent="0.2">
      <c r="Q3885"/>
      <c r="W3885"/>
    </row>
    <row r="3886" spans="17:23" x14ac:dyDescent="0.2">
      <c r="Q3886"/>
      <c r="W3886"/>
    </row>
    <row r="3887" spans="17:23" x14ac:dyDescent="0.2">
      <c r="Q3887"/>
      <c r="W3887"/>
    </row>
    <row r="3888" spans="17:23" x14ac:dyDescent="0.2">
      <c r="Q3888"/>
      <c r="W3888"/>
    </row>
    <row r="3889" spans="17:23" x14ac:dyDescent="0.2">
      <c r="Q3889"/>
      <c r="W3889"/>
    </row>
    <row r="3890" spans="17:23" x14ac:dyDescent="0.2">
      <c r="Q3890"/>
      <c r="W3890"/>
    </row>
    <row r="3891" spans="17:23" x14ac:dyDescent="0.2">
      <c r="Q3891"/>
      <c r="W3891"/>
    </row>
    <row r="3892" spans="17:23" x14ac:dyDescent="0.2">
      <c r="Q3892"/>
      <c r="W3892"/>
    </row>
    <row r="3893" spans="17:23" x14ac:dyDescent="0.2">
      <c r="Q3893"/>
      <c r="W3893"/>
    </row>
    <row r="3894" spans="17:23" x14ac:dyDescent="0.2">
      <c r="Q3894"/>
      <c r="W3894"/>
    </row>
    <row r="3895" spans="17:23" x14ac:dyDescent="0.2">
      <c r="Q3895"/>
      <c r="W3895"/>
    </row>
    <row r="3896" spans="17:23" x14ac:dyDescent="0.2">
      <c r="Q3896"/>
      <c r="W3896"/>
    </row>
    <row r="3897" spans="17:23" x14ac:dyDescent="0.2">
      <c r="Q3897"/>
      <c r="W3897"/>
    </row>
    <row r="3898" spans="17:23" x14ac:dyDescent="0.2">
      <c r="Q3898"/>
      <c r="W3898"/>
    </row>
    <row r="3899" spans="17:23" x14ac:dyDescent="0.2">
      <c r="Q3899"/>
      <c r="W3899"/>
    </row>
    <row r="3900" spans="17:23" x14ac:dyDescent="0.2">
      <c r="Q3900"/>
      <c r="W3900"/>
    </row>
    <row r="3901" spans="17:23" x14ac:dyDescent="0.2">
      <c r="Q3901"/>
      <c r="W3901"/>
    </row>
    <row r="3902" spans="17:23" x14ac:dyDescent="0.2">
      <c r="Q3902"/>
      <c r="W3902"/>
    </row>
    <row r="3903" spans="17:23" x14ac:dyDescent="0.2">
      <c r="Q3903"/>
      <c r="W3903"/>
    </row>
    <row r="3904" spans="17:23" x14ac:dyDescent="0.2">
      <c r="Q3904"/>
      <c r="W3904"/>
    </row>
    <row r="3905" spans="17:23" x14ac:dyDescent="0.2">
      <c r="W3905"/>
    </row>
    <row r="3906" spans="17:23" x14ac:dyDescent="0.2">
      <c r="Q3906" s="2"/>
    </row>
    <row r="3907" spans="17:23" x14ac:dyDescent="0.2">
      <c r="Q3907" s="2"/>
    </row>
    <row r="3908" spans="17:23" x14ac:dyDescent="0.2">
      <c r="Q3908" s="2"/>
    </row>
    <row r="3909" spans="17:23" x14ac:dyDescent="0.2">
      <c r="Q3909" s="2"/>
    </row>
    <row r="3910" spans="17:23" x14ac:dyDescent="0.2">
      <c r="Q3910" s="2"/>
    </row>
    <row r="3911" spans="17:23" x14ac:dyDescent="0.2">
      <c r="Q3911" s="2"/>
    </row>
    <row r="3912" spans="17:23" x14ac:dyDescent="0.2">
      <c r="Q3912" s="2"/>
    </row>
    <row r="3913" spans="17:23" x14ac:dyDescent="0.2">
      <c r="Q3913" s="2"/>
    </row>
    <row r="3914" spans="17:23" x14ac:dyDescent="0.2">
      <c r="Q3914" s="2"/>
    </row>
    <row r="3915" spans="17:23" x14ac:dyDescent="0.2">
      <c r="Q3915" s="2"/>
    </row>
    <row r="3916" spans="17:23" x14ac:dyDescent="0.2">
      <c r="Q3916" s="2"/>
    </row>
    <row r="3917" spans="17:23" x14ac:dyDescent="0.2">
      <c r="Q3917" s="2"/>
    </row>
    <row r="3918" spans="17:23" x14ac:dyDescent="0.2">
      <c r="Q3918" s="2"/>
    </row>
    <row r="3919" spans="17:23" x14ac:dyDescent="0.2">
      <c r="Q3919" s="2"/>
    </row>
    <row r="3920" spans="17:23" x14ac:dyDescent="0.2">
      <c r="Q3920" s="2"/>
    </row>
    <row r="3921" spans="17:17" x14ac:dyDescent="0.2">
      <c r="Q3921" s="2"/>
    </row>
    <row r="3922" spans="17:17" x14ac:dyDescent="0.2">
      <c r="Q3922" s="2"/>
    </row>
    <row r="3923" spans="17:17" x14ac:dyDescent="0.2">
      <c r="Q3923" s="2"/>
    </row>
    <row r="3924" spans="17:17" x14ac:dyDescent="0.2">
      <c r="Q3924" s="2"/>
    </row>
    <row r="3925" spans="17:17" x14ac:dyDescent="0.2">
      <c r="Q3925" s="2"/>
    </row>
    <row r="3926" spans="17:17" x14ac:dyDescent="0.2">
      <c r="Q3926" s="2"/>
    </row>
    <row r="3927" spans="17:17" x14ac:dyDescent="0.2">
      <c r="Q3927" s="2"/>
    </row>
    <row r="3928" spans="17:17" x14ac:dyDescent="0.2">
      <c r="Q3928" s="2"/>
    </row>
    <row r="3929" spans="17:17" x14ac:dyDescent="0.2">
      <c r="Q3929" s="2"/>
    </row>
    <row r="3930" spans="17:17" x14ac:dyDescent="0.2">
      <c r="Q3930" s="2"/>
    </row>
    <row r="3931" spans="17:17" x14ac:dyDescent="0.2">
      <c r="Q3931" s="2"/>
    </row>
    <row r="3932" spans="17:17" x14ac:dyDescent="0.2">
      <c r="Q3932" s="2"/>
    </row>
    <row r="3933" spans="17:17" x14ac:dyDescent="0.2">
      <c r="Q3933" s="2"/>
    </row>
    <row r="3934" spans="17:17" x14ac:dyDescent="0.2">
      <c r="Q3934" s="2"/>
    </row>
    <row r="3935" spans="17:17" x14ac:dyDescent="0.2">
      <c r="Q3935" s="2"/>
    </row>
    <row r="3936" spans="17:17" x14ac:dyDescent="0.2">
      <c r="Q3936" s="2"/>
    </row>
    <row r="3937" spans="17:17" x14ac:dyDescent="0.2">
      <c r="Q3937" s="2"/>
    </row>
    <row r="3938" spans="17:17" x14ac:dyDescent="0.2">
      <c r="Q3938" s="2"/>
    </row>
    <row r="3939" spans="17:17" x14ac:dyDescent="0.2">
      <c r="Q3939" s="2"/>
    </row>
    <row r="3940" spans="17:17" x14ac:dyDescent="0.2">
      <c r="Q3940" s="2"/>
    </row>
    <row r="3941" spans="17:17" x14ac:dyDescent="0.2">
      <c r="Q3941" s="2"/>
    </row>
    <row r="3942" spans="17:17" x14ac:dyDescent="0.2">
      <c r="Q3942" s="2"/>
    </row>
    <row r="3943" spans="17:17" x14ac:dyDescent="0.2">
      <c r="Q3943" s="2"/>
    </row>
    <row r="3944" spans="17:17" x14ac:dyDescent="0.2">
      <c r="Q3944" s="2"/>
    </row>
    <row r="3945" spans="17:17" x14ac:dyDescent="0.2">
      <c r="Q3945" s="2"/>
    </row>
    <row r="3946" spans="17:17" x14ac:dyDescent="0.2">
      <c r="Q3946" s="2"/>
    </row>
    <row r="3947" spans="17:17" x14ac:dyDescent="0.2">
      <c r="Q3947" s="2"/>
    </row>
    <row r="3948" spans="17:17" x14ac:dyDescent="0.2">
      <c r="Q3948" s="2"/>
    </row>
    <row r="3949" spans="17:17" x14ac:dyDescent="0.2">
      <c r="Q3949" s="2"/>
    </row>
    <row r="3950" spans="17:17" x14ac:dyDescent="0.2">
      <c r="Q3950" s="2"/>
    </row>
    <row r="3951" spans="17:17" x14ac:dyDescent="0.2">
      <c r="Q3951" s="2"/>
    </row>
    <row r="3952" spans="17:17" x14ac:dyDescent="0.2">
      <c r="Q3952" s="2"/>
    </row>
    <row r="3953" spans="17:17" x14ac:dyDescent="0.2">
      <c r="Q3953" s="2"/>
    </row>
    <row r="3954" spans="17:17" x14ac:dyDescent="0.2">
      <c r="Q3954" s="2"/>
    </row>
    <row r="3955" spans="17:17" x14ac:dyDescent="0.2">
      <c r="Q3955" s="2"/>
    </row>
    <row r="3956" spans="17:17" x14ac:dyDescent="0.2">
      <c r="Q3956" s="2"/>
    </row>
    <row r="4100" spans="1:1" x14ac:dyDescent="0.2">
      <c r="A4100" s="12"/>
    </row>
    <row r="4125" spans="1:1" x14ac:dyDescent="0.2">
      <c r="A4125" s="12"/>
    </row>
    <row r="4160" spans="1:1" x14ac:dyDescent="0.2">
      <c r="A4160" s="12"/>
    </row>
    <row r="4161" spans="1:17" x14ac:dyDescent="0.2">
      <c r="Q4161" s="2"/>
    </row>
    <row r="4162" spans="1:17" x14ac:dyDescent="0.2">
      <c r="Q4162" s="2"/>
    </row>
    <row r="4163" spans="1:17" x14ac:dyDescent="0.2">
      <c r="Q4163" s="2"/>
    </row>
    <row r="4164" spans="1:17" x14ac:dyDescent="0.2">
      <c r="Q4164" s="2"/>
    </row>
    <row r="4165" spans="1:17" x14ac:dyDescent="0.2">
      <c r="Q4165" s="2"/>
    </row>
    <row r="4166" spans="1:17" x14ac:dyDescent="0.2">
      <c r="Q4166" s="1"/>
    </row>
    <row r="4167" spans="1:17" x14ac:dyDescent="0.2">
      <c r="Q4167" s="2"/>
    </row>
    <row r="4168" spans="1:17" x14ac:dyDescent="0.2">
      <c r="Q4168" s="1"/>
    </row>
    <row r="4169" spans="1:17" x14ac:dyDescent="0.2">
      <c r="Q4169" s="2"/>
    </row>
    <row r="4170" spans="1:17" x14ac:dyDescent="0.2">
      <c r="A4170" s="12"/>
      <c r="Q4170" s="2"/>
    </row>
    <row r="4171" spans="1:17" x14ac:dyDescent="0.2">
      <c r="Q4171" s="2"/>
    </row>
    <row r="4172" spans="1:17" x14ac:dyDescent="0.2">
      <c r="Q4172" s="2"/>
    </row>
    <row r="4173" spans="1:17" x14ac:dyDescent="0.2">
      <c r="Q4173" s="2"/>
    </row>
    <row r="4174" spans="1:17" x14ac:dyDescent="0.2">
      <c r="Q4174" s="2"/>
    </row>
    <row r="4175" spans="1:17" x14ac:dyDescent="0.2">
      <c r="Q4175" s="6"/>
    </row>
    <row r="4176" spans="1:17" x14ac:dyDescent="0.2">
      <c r="Q4176" s="2"/>
    </row>
    <row r="4177" spans="17:17" x14ac:dyDescent="0.2">
      <c r="Q4177" s="6"/>
    </row>
    <row r="4178" spans="17:17" x14ac:dyDescent="0.2">
      <c r="Q4178" s="6"/>
    </row>
    <row r="4179" spans="17:17" x14ac:dyDescent="0.2">
      <c r="Q4179" s="2"/>
    </row>
    <row r="4180" spans="17:17" x14ac:dyDescent="0.2">
      <c r="Q4180" s="2"/>
    </row>
    <row r="4181" spans="17:17" x14ac:dyDescent="0.2">
      <c r="Q4181" s="2"/>
    </row>
    <row r="4182" spans="17:17" x14ac:dyDescent="0.2">
      <c r="Q4182" s="2"/>
    </row>
    <row r="4183" spans="17:17" x14ac:dyDescent="0.2">
      <c r="Q4183" s="6"/>
    </row>
    <row r="4184" spans="17:17" x14ac:dyDescent="0.2">
      <c r="Q4184" s="2"/>
    </row>
    <row r="4185" spans="17:17" x14ac:dyDescent="0.2">
      <c r="Q4185" s="2"/>
    </row>
    <row r="4186" spans="17:17" x14ac:dyDescent="0.2">
      <c r="Q4186" s="6"/>
    </row>
    <row r="4187" spans="17:17" x14ac:dyDescent="0.2">
      <c r="Q4187" s="2"/>
    </row>
    <row r="4188" spans="17:17" x14ac:dyDescent="0.2">
      <c r="Q4188" s="2"/>
    </row>
    <row r="4189" spans="17:17" x14ac:dyDescent="0.2">
      <c r="Q4189" s="2"/>
    </row>
    <row r="4190" spans="17:17" x14ac:dyDescent="0.2">
      <c r="Q4190" s="6"/>
    </row>
    <row r="4191" spans="17:17" x14ac:dyDescent="0.2">
      <c r="Q4191" s="6"/>
    </row>
    <row r="4192" spans="17:17" x14ac:dyDescent="0.2">
      <c r="Q4192" s="2"/>
    </row>
    <row r="4193" spans="1:17" x14ac:dyDescent="0.2">
      <c r="Q4193" s="6"/>
    </row>
    <row r="4194" spans="1:17" x14ac:dyDescent="0.2">
      <c r="Q4194" s="6"/>
    </row>
    <row r="4195" spans="1:17" x14ac:dyDescent="0.2">
      <c r="Q4195" s="6"/>
    </row>
    <row r="4196" spans="1:17" x14ac:dyDescent="0.2">
      <c r="Q4196" s="2"/>
    </row>
    <row r="4197" spans="1:17" x14ac:dyDescent="0.2">
      <c r="Q4197" s="2"/>
    </row>
    <row r="4198" spans="1:17" x14ac:dyDescent="0.2">
      <c r="Q4198" s="6"/>
    </row>
    <row r="4199" spans="1:17" x14ac:dyDescent="0.2">
      <c r="Q4199" s="2"/>
    </row>
    <row r="4200" spans="1:17" x14ac:dyDescent="0.2">
      <c r="A4200" s="12"/>
      <c r="Q4200" s="2"/>
    </row>
    <row r="4202" spans="1:17" x14ac:dyDescent="0.2">
      <c r="Q4202" s="11"/>
    </row>
    <row r="4203" spans="1:17" x14ac:dyDescent="0.2">
      <c r="A4203" s="12"/>
      <c r="Q4203" s="11"/>
    </row>
    <row r="4204" spans="1:17" x14ac:dyDescent="0.2">
      <c r="Q4204" s="11"/>
    </row>
    <row r="4205" spans="1:17" x14ac:dyDescent="0.2">
      <c r="Q4205" s="11"/>
    </row>
    <row r="4206" spans="1:17" x14ac:dyDescent="0.2">
      <c r="Q4206" s="11"/>
    </row>
    <row r="4207" spans="1:17" x14ac:dyDescent="0.2">
      <c r="Q4207" s="11"/>
    </row>
    <row r="4208" spans="1:17" x14ac:dyDescent="0.2">
      <c r="Q4208" s="11"/>
    </row>
    <row r="4210" spans="17:17" x14ac:dyDescent="0.2">
      <c r="Q4210" s="11"/>
    </row>
    <row r="4211" spans="17:17" x14ac:dyDescent="0.2">
      <c r="Q4211" s="11"/>
    </row>
    <row r="4212" spans="17:17" x14ac:dyDescent="0.2">
      <c r="Q4212" s="11"/>
    </row>
    <row r="4213" spans="17:17" x14ac:dyDescent="0.2">
      <c r="Q4213" s="11"/>
    </row>
    <row r="4214" spans="17:17" x14ac:dyDescent="0.2">
      <c r="Q4214" s="11"/>
    </row>
    <row r="4215" spans="17:17" x14ac:dyDescent="0.2">
      <c r="Q4215" s="11"/>
    </row>
    <row r="4216" spans="17:17" x14ac:dyDescent="0.2">
      <c r="Q4216" s="11"/>
    </row>
    <row r="4217" spans="17:17" x14ac:dyDescent="0.2">
      <c r="Q4217" s="11"/>
    </row>
    <row r="4218" spans="17:17" x14ac:dyDescent="0.2">
      <c r="Q4218" s="11"/>
    </row>
    <row r="4220" spans="17:17" x14ac:dyDescent="0.2">
      <c r="Q4220" s="6"/>
    </row>
    <row r="4221" spans="17:17" x14ac:dyDescent="0.2">
      <c r="Q4221" s="6"/>
    </row>
    <row r="4222" spans="17:17" x14ac:dyDescent="0.2">
      <c r="Q4222" s="6"/>
    </row>
    <row r="4223" spans="17:17" x14ac:dyDescent="0.2">
      <c r="Q4223" s="6"/>
    </row>
    <row r="4341" spans="1:17" x14ac:dyDescent="0.2">
      <c r="A4341" s="12"/>
      <c r="Q4341" s="6"/>
    </row>
    <row r="4342" spans="1:17" x14ac:dyDescent="0.2">
      <c r="Q4342" s="6"/>
    </row>
    <row r="4343" spans="1:17" x14ac:dyDescent="0.2">
      <c r="Q4343" s="6"/>
    </row>
    <row r="4353" spans="17:17" x14ac:dyDescent="0.2">
      <c r="Q4353" s="6"/>
    </row>
    <row r="4357" spans="17:17" x14ac:dyDescent="0.2">
      <c r="Q4357" s="6"/>
    </row>
    <row r="4359" spans="17:17" x14ac:dyDescent="0.2">
      <c r="Q4359" s="6"/>
    </row>
    <row r="4360" spans="17:17" x14ac:dyDescent="0.2">
      <c r="Q4360" s="6"/>
    </row>
    <row r="4366" spans="17:17" x14ac:dyDescent="0.2">
      <c r="Q4366" s="6"/>
    </row>
    <row r="4367" spans="17:17" x14ac:dyDescent="0.2">
      <c r="Q4367" s="6"/>
    </row>
    <row r="4368" spans="17:17" x14ac:dyDescent="0.2">
      <c r="Q4368" s="6"/>
    </row>
    <row r="4369" spans="1:17" x14ac:dyDescent="0.2">
      <c r="Q4369" s="6"/>
    </row>
    <row r="4371" spans="1:17" x14ac:dyDescent="0.2">
      <c r="Q4371" s="6"/>
    </row>
    <row r="4375" spans="1:17" x14ac:dyDescent="0.2">
      <c r="Q4375" s="6"/>
    </row>
    <row r="4379" spans="1:17" x14ac:dyDescent="0.2">
      <c r="Q4379" s="6"/>
    </row>
    <row r="4381" spans="1:17" x14ac:dyDescent="0.2">
      <c r="A4381" s="12"/>
      <c r="Q4381" s="6"/>
    </row>
    <row r="4382" spans="1:17" x14ac:dyDescent="0.2">
      <c r="Q4382" s="6"/>
    </row>
    <row r="4383" spans="1:17" x14ac:dyDescent="0.2">
      <c r="Q4383" s="6"/>
    </row>
    <row r="4384" spans="1:17" x14ac:dyDescent="0.2">
      <c r="Q4384" s="6"/>
    </row>
    <row r="4385" spans="17:17" x14ac:dyDescent="0.2">
      <c r="Q4385" s="6"/>
    </row>
    <row r="4386" spans="17:17" x14ac:dyDescent="0.2">
      <c r="Q4386" s="6"/>
    </row>
    <row r="4387" spans="17:17" x14ac:dyDescent="0.2">
      <c r="Q4387" s="6"/>
    </row>
    <row r="4388" spans="17:17" x14ac:dyDescent="0.2">
      <c r="Q4388" s="6"/>
    </row>
    <row r="4389" spans="17:17" x14ac:dyDescent="0.2">
      <c r="Q4389" s="6"/>
    </row>
    <row r="4390" spans="17:17" x14ac:dyDescent="0.2">
      <c r="Q4390" s="6"/>
    </row>
    <row r="4391" spans="17:17" x14ac:dyDescent="0.2">
      <c r="Q4391" s="6"/>
    </row>
    <row r="4392" spans="17:17" x14ac:dyDescent="0.2">
      <c r="Q4392" s="6"/>
    </row>
    <row r="4393" spans="17:17" x14ac:dyDescent="0.2">
      <c r="Q4393" s="6"/>
    </row>
    <row r="4394" spans="17:17" x14ac:dyDescent="0.2">
      <c r="Q4394" s="6"/>
    </row>
    <row r="4395" spans="17:17" x14ac:dyDescent="0.2">
      <c r="Q4395" s="6"/>
    </row>
    <row r="4396" spans="17:17" x14ac:dyDescent="0.2">
      <c r="Q4396" s="6"/>
    </row>
    <row r="4397" spans="17:17" x14ac:dyDescent="0.2">
      <c r="Q4397" s="6"/>
    </row>
    <row r="4398" spans="17:17" x14ac:dyDescent="0.2">
      <c r="Q4398" s="6"/>
    </row>
    <row r="4399" spans="17:17" x14ac:dyDescent="0.2">
      <c r="Q4399" s="6"/>
    </row>
    <row r="4402" spans="1:17" x14ac:dyDescent="0.2">
      <c r="Q4402" s="6"/>
    </row>
    <row r="4403" spans="1:17" x14ac:dyDescent="0.2">
      <c r="Q4403" s="6"/>
    </row>
    <row r="4404" spans="1:17" x14ac:dyDescent="0.2">
      <c r="Q4404" s="6"/>
    </row>
    <row r="4405" spans="1:17" x14ac:dyDescent="0.2">
      <c r="Q4405" s="6"/>
    </row>
    <row r="4406" spans="1:17" x14ac:dyDescent="0.2">
      <c r="Q4406" s="6"/>
    </row>
    <row r="4407" spans="1:17" x14ac:dyDescent="0.2">
      <c r="Q4407" s="6"/>
    </row>
    <row r="4408" spans="1:17" x14ac:dyDescent="0.2">
      <c r="Q4408" s="6"/>
    </row>
    <row r="4409" spans="1:17" x14ac:dyDescent="0.2">
      <c r="Q4409" s="6"/>
    </row>
    <row r="4411" spans="1:17" x14ac:dyDescent="0.2">
      <c r="A4411" s="12"/>
      <c r="Q4411" s="6"/>
    </row>
    <row r="4412" spans="1:17" x14ac:dyDescent="0.2">
      <c r="Q4412" s="6"/>
    </row>
    <row r="4413" spans="1:17" x14ac:dyDescent="0.2">
      <c r="Q4413" s="6"/>
    </row>
    <row r="4414" spans="1:17" x14ac:dyDescent="0.2">
      <c r="Q4414" s="6"/>
    </row>
    <row r="4415" spans="1:17" x14ac:dyDescent="0.2">
      <c r="Q4415" s="6"/>
    </row>
    <row r="4416" spans="1:17" x14ac:dyDescent="0.2">
      <c r="Q4416" s="6"/>
    </row>
    <row r="4418" spans="1:17" x14ac:dyDescent="0.2">
      <c r="Q4418" s="6"/>
    </row>
    <row r="4419" spans="1:17" x14ac:dyDescent="0.2">
      <c r="Q4419" s="6"/>
    </row>
    <row r="4420" spans="1:17" x14ac:dyDescent="0.2">
      <c r="Q4420" s="6"/>
    </row>
    <row r="4421" spans="1:17" x14ac:dyDescent="0.2">
      <c r="Q4421" s="6"/>
    </row>
    <row r="4422" spans="1:17" x14ac:dyDescent="0.2">
      <c r="Q4422" s="6"/>
    </row>
    <row r="4423" spans="1:17" x14ac:dyDescent="0.2">
      <c r="Q4423" s="6"/>
    </row>
    <row r="4424" spans="1:17" x14ac:dyDescent="0.2">
      <c r="Q4424" s="6"/>
    </row>
    <row r="4426" spans="1:17" x14ac:dyDescent="0.2">
      <c r="A4426" s="12"/>
      <c r="Q4426" s="6"/>
    </row>
    <row r="4427" spans="1:17" x14ac:dyDescent="0.2">
      <c r="Q4427" s="6"/>
    </row>
    <row r="4429" spans="1:17" x14ac:dyDescent="0.2">
      <c r="Q4429" s="6"/>
    </row>
    <row r="4430" spans="1:17" x14ac:dyDescent="0.2">
      <c r="Q4430" s="6"/>
    </row>
    <row r="4431" spans="1:17" x14ac:dyDescent="0.2">
      <c r="Q4431" s="6"/>
    </row>
    <row r="4432" spans="1:17" x14ac:dyDescent="0.2">
      <c r="Q4432" s="6"/>
    </row>
    <row r="4433" spans="17:17" x14ac:dyDescent="0.2">
      <c r="Q4433" s="6"/>
    </row>
    <row r="4434" spans="17:17" x14ac:dyDescent="0.2">
      <c r="Q4434" s="6"/>
    </row>
    <row r="4435" spans="17:17" x14ac:dyDescent="0.2">
      <c r="Q4435" s="6"/>
    </row>
    <row r="4436" spans="17:17" x14ac:dyDescent="0.2">
      <c r="Q4436" s="6"/>
    </row>
    <row r="4437" spans="17:17" x14ac:dyDescent="0.2">
      <c r="Q4437" s="6"/>
    </row>
    <row r="4438" spans="17:17" x14ac:dyDescent="0.2">
      <c r="Q4438" s="6"/>
    </row>
    <row r="4439" spans="17:17" x14ac:dyDescent="0.2">
      <c r="Q4439" s="6"/>
    </row>
    <row r="4440" spans="17:17" x14ac:dyDescent="0.2">
      <c r="Q4440" s="6"/>
    </row>
    <row r="4441" spans="17:17" x14ac:dyDescent="0.2">
      <c r="Q4441" s="6"/>
    </row>
    <row r="4442" spans="17:17" x14ac:dyDescent="0.2">
      <c r="Q4442" s="6"/>
    </row>
    <row r="4443" spans="17:17" x14ac:dyDescent="0.2">
      <c r="Q4443" s="6"/>
    </row>
    <row r="4444" spans="17:17" x14ac:dyDescent="0.2">
      <c r="Q4444" s="6"/>
    </row>
    <row r="4445" spans="17:17" x14ac:dyDescent="0.2">
      <c r="Q4445" s="6"/>
    </row>
    <row r="4446" spans="17:17" x14ac:dyDescent="0.2">
      <c r="Q4446" s="6"/>
    </row>
    <row r="4447" spans="17:17" x14ac:dyDescent="0.2">
      <c r="Q4447" s="6"/>
    </row>
    <row r="4449" spans="17:17" x14ac:dyDescent="0.2">
      <c r="Q4449" s="6"/>
    </row>
    <row r="4450" spans="17:17" x14ac:dyDescent="0.2">
      <c r="Q4450" s="6"/>
    </row>
    <row r="4451" spans="17:17" x14ac:dyDescent="0.2">
      <c r="Q4451" s="6"/>
    </row>
    <row r="4452" spans="17:17" x14ac:dyDescent="0.2">
      <c r="Q4452" s="6"/>
    </row>
    <row r="4453" spans="17:17" x14ac:dyDescent="0.2">
      <c r="Q4453" s="6"/>
    </row>
    <row r="4454" spans="17:17" x14ac:dyDescent="0.2">
      <c r="Q4454" s="6"/>
    </row>
    <row r="4455" spans="17:17" x14ac:dyDescent="0.2">
      <c r="Q4455" s="6"/>
    </row>
    <row r="4456" spans="17:17" x14ac:dyDescent="0.2">
      <c r="Q4456" s="6"/>
    </row>
    <row r="4457" spans="17:17" x14ac:dyDescent="0.2">
      <c r="Q4457" s="6"/>
    </row>
    <row r="4458" spans="17:17" x14ac:dyDescent="0.2">
      <c r="Q4458" s="6"/>
    </row>
    <row r="4459" spans="17:17" x14ac:dyDescent="0.2">
      <c r="Q4459" s="6"/>
    </row>
    <row r="4460" spans="17:17" x14ac:dyDescent="0.2">
      <c r="Q4460" s="6"/>
    </row>
    <row r="4461" spans="17:17" x14ac:dyDescent="0.2">
      <c r="Q4461" s="6"/>
    </row>
    <row r="4462" spans="17:17" x14ac:dyDescent="0.2">
      <c r="Q4462" s="6"/>
    </row>
    <row r="4463" spans="17:17" x14ac:dyDescent="0.2">
      <c r="Q4463" s="6"/>
    </row>
  </sheetData>
  <sortState ref="AI5:AK54">
    <sortCondition ref="AJ5:AJ54"/>
  </sortState>
  <mergeCells count="1">
    <mergeCell ref="AB66:AC66"/>
  </mergeCells>
  <conditionalFormatting sqref="AF5:AF54">
    <cfRule type="cellIs" dxfId="3" priority="3" operator="greaterThanOrEqual">
      <formula>8000</formula>
    </cfRule>
    <cfRule type="cellIs" dxfId="2" priority="4" operator="lessThanOrEqual">
      <formula>-8000</formula>
    </cfRule>
  </conditionalFormatting>
  <conditionalFormatting sqref="F1:F1048576">
    <cfRule type="containsText" dxfId="1" priority="2" operator="containsText" text="Cook">
      <formula>NOT(ISERROR(SEARCH("Cook",F1)))</formula>
    </cfRule>
    <cfRule type="containsText" dxfId="0" priority="1" operator="containsText" text="page">
      <formula>NOT(ISERROR(SEARCH("page",F1)))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2018-01-11T20:23:33Z</dcterms:modified>
</cp:coreProperties>
</file>